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515" yWindow="1515" windowWidth="14400" windowHeight="7365"/>
  </bookViews>
  <sheets>
    <sheet name="Rekapitulace" sheetId="13" r:id="rId1"/>
    <sheet name="Statika dle kap. 3.2" sheetId="10" r:id="rId2"/>
    <sheet name="Diagnostika dle kap.3.3" sheetId="9" r:id="rId3"/>
    <sheet name="Související náklady" sheetId="11" r:id="rId4"/>
    <sheet name="List5" sheetId="12" r:id="rId5"/>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11" l="1"/>
  <c r="F10" i="11"/>
  <c r="F9" i="11"/>
  <c r="F8" i="11"/>
  <c r="F7" i="11"/>
  <c r="F6" i="11"/>
  <c r="F5" i="11"/>
  <c r="F4" i="11"/>
  <c r="F3" i="11"/>
  <c r="F38" i="9"/>
  <c r="F37" i="9"/>
  <c r="D37" i="9"/>
  <c r="F36" i="9"/>
  <c r="F35" i="9"/>
  <c r="F34" i="9"/>
  <c r="F33" i="9"/>
  <c r="F32" i="9"/>
  <c r="F31" i="9"/>
  <c r="F30" i="9"/>
  <c r="F29" i="9"/>
  <c r="F28" i="9"/>
  <c r="F27" i="9"/>
  <c r="D26" i="9"/>
  <c r="F26" i="9" s="1"/>
  <c r="F24" i="9"/>
  <c r="F23" i="9"/>
  <c r="F22" i="9"/>
  <c r="F21" i="9"/>
  <c r="F20" i="9"/>
  <c r="F19" i="9"/>
  <c r="F18" i="9"/>
  <c r="F17" i="9"/>
  <c r="F16" i="9"/>
  <c r="F15" i="9"/>
  <c r="F14" i="9"/>
  <c r="F13" i="9"/>
  <c r="F12" i="9"/>
  <c r="F11" i="9"/>
  <c r="F10" i="9"/>
  <c r="F9" i="9"/>
  <c r="F8" i="9"/>
  <c r="F7" i="9"/>
  <c r="F6" i="9"/>
  <c r="F5" i="9"/>
  <c r="F4" i="9"/>
  <c r="G28" i="10"/>
  <c r="G27" i="10"/>
  <c r="G26" i="10"/>
  <c r="G25" i="10"/>
  <c r="G24" i="10"/>
  <c r="G22" i="10"/>
  <c r="G21" i="10"/>
  <c r="G20" i="10"/>
  <c r="G18" i="10"/>
  <c r="G17" i="10"/>
  <c r="G16" i="10"/>
  <c r="G14" i="10"/>
  <c r="G13" i="10"/>
  <c r="G12" i="10"/>
  <c r="G11" i="10"/>
  <c r="G10" i="10"/>
  <c r="G8" i="10"/>
  <c r="G7" i="10"/>
  <c r="G6" i="10"/>
  <c r="G5" i="10"/>
  <c r="G4" i="10"/>
  <c r="F39" i="9" l="1"/>
  <c r="C4" i="13" s="1"/>
  <c r="G29" i="10"/>
  <c r="C3" i="13" s="1"/>
  <c r="F40" i="9" l="1"/>
  <c r="G30" i="10"/>
  <c r="F12" i="11"/>
  <c r="F13" i="11" s="1"/>
  <c r="F14" i="11" s="1"/>
  <c r="C5" i="13" l="1"/>
  <c r="C6" i="13" s="1"/>
  <c r="C7" i="13" s="1"/>
</calcChain>
</file>

<file path=xl/sharedStrings.xml><?xml version="1.0" encoding="utf-8"?>
<sst xmlns="http://schemas.openxmlformats.org/spreadsheetml/2006/main" count="230" uniqueCount="165">
  <si>
    <t>ks</t>
  </si>
  <si>
    <t>Název položky</t>
  </si>
  <si>
    <t>hod.</t>
  </si>
  <si>
    <t>Popis vývrtů - makrostruktura betonu, kamenivo, vrstvy omítek, foto apod. - vrt nebo každý započatý m´</t>
  </si>
  <si>
    <t>Pevnost betonu, kamene v tlaku na vývrtech - koncování, obj.hmotnost, zkouška v tlaku</t>
  </si>
  <si>
    <t>Nedestruktivní stanovení homogenity a kvality betonu tvrdoměrnou metodou, broušení, upřesnění kalibračním vztahem na vývrtech</t>
  </si>
  <si>
    <t>vzorek</t>
  </si>
  <si>
    <t>Měření tl.krycí bet.vrstvy a polohy výztuže spodní stavby nebo NK v ploše min. 0,6 x 0,6 m nedestruktivně elektromagnetickou nebo radarovou metodou</t>
  </si>
  <si>
    <t>Destruktivní ověření stavu bet.výztuže spodní stavby a/nebo NK - měření krycí vrstvy, průměru a velikosti oslabení profilu a porovnání s dokumentací vč.odborné sanace sanačními originálními hmotami dle TP a TL výrobce hmoty</t>
  </si>
  <si>
    <t>Zpřístupnění mostu plošina malá pod prohlíženým mostem</t>
  </si>
  <si>
    <t>den</t>
  </si>
  <si>
    <t>Stanovení nasákavosti betonu, kamene, cihel</t>
  </si>
  <si>
    <t>Dopravní opatření - lokální omezení</t>
  </si>
  <si>
    <t>Odběr vývrtů DN150, délka od 200 do 300 mm vč.odborné reprofilace otvoru pro vyjmutí vzorku sanačními originálními hmotami dle TP a TL výrobce hmoty</t>
  </si>
  <si>
    <t xml:space="preserve">Tabulka 2:  Kap. 3.3. Diagnostika a hodnocení snačních metod </t>
  </si>
  <si>
    <t>č.p.</t>
  </si>
  <si>
    <t>Jedn.</t>
  </si>
  <si>
    <t>Počet jedn.</t>
  </si>
  <si>
    <t>Jedn. Cena v Kč</t>
  </si>
  <si>
    <t>Cena v Kč</t>
  </si>
  <si>
    <t>Diagnostické práce IN SITU</t>
  </si>
  <si>
    <t xml:space="preserve">hod. </t>
  </si>
  <si>
    <t xml:space="preserve">oblouk </t>
  </si>
  <si>
    <t xml:space="preserve">Odběr vzorků násypu a hydroizolací pro popis a chemické analýzy </t>
  </si>
  <si>
    <t>Odběr prachových vzorků  pro chemické analýzy</t>
  </si>
  <si>
    <t>Potápěčský průzkum do 10 m hloubky</t>
  </si>
  <si>
    <t>Stavebně-historický průzkum</t>
  </si>
  <si>
    <t>Laboratorní práce navazující na práce diagnostické</t>
  </si>
  <si>
    <t>Zkoušky základové zeminy či horniny</t>
  </si>
  <si>
    <t xml:space="preserve">vzorek </t>
  </si>
  <si>
    <t>Instrumentální analýza degradace a poškození struktury materiálů tj. mikroskopie, DTA, porozimetrie atd.</t>
  </si>
  <si>
    <t>Chemické analýzy obsahu škodlivin v materiálech  (chloridy a jiné rozpustné soli)</t>
  </si>
  <si>
    <t xml:space="preserve">Chemické analýzy materiálů s cílem stanovit složení (pojivo, skladbu kameniva) </t>
  </si>
  <si>
    <t>Nabídková cena celklem za kap. 3.3 bez DPH</t>
  </si>
  <si>
    <t>Nabídková cena celklem za kap. 3.3 s DPH</t>
  </si>
  <si>
    <t>Číslo
položky</t>
  </si>
  <si>
    <t>Jednotka</t>
  </si>
  <si>
    <t>Počet jednotek</t>
  </si>
  <si>
    <t>Jednotková cena v Kč</t>
  </si>
  <si>
    <t>Poznámka</t>
  </si>
  <si>
    <t>Statické zatěžovací zkoušky všech oblouků - SZZ</t>
  </si>
  <si>
    <t>Měření zaměřit na průhyb uprostřed polí a deformace  v důležitých detailech.</t>
  </si>
  <si>
    <t>1a)</t>
  </si>
  <si>
    <t>Zpracování programu zkoušky</t>
  </si>
  <si>
    <t>hod</t>
  </si>
  <si>
    <t>Návrh koncepce zkoušek, sepsání, konzultace a tisk programu zkoušky dle ČSN 73 6209 včetně zpracování výpočtových podkladů ke zkoušce.</t>
  </si>
  <si>
    <t>1b)</t>
  </si>
  <si>
    <t>Příprava měřicích řetězců v laboratoři. Příprava měřicích míst a instalace a deinstalace měřícíh řetězců in situ</t>
  </si>
  <si>
    <t xml:space="preserve">1 oblouk
</t>
  </si>
  <si>
    <t>Adjustace snímačů, proměření a příprava kabeláže, nastavení konstant a dalších parametrů měřicích počítačů atd. Příprava měřicích míst pro umístění snímačů a dalších pomocných prvků měřicího řetězce (rozměření, úprava povrchu (např. rovinnost, kapsy...), instalace úchytných prvků (hmoždinky, destičky, trny apod.)... atd. Instalace snímačů do připravených měřicích míst, instalace kabeláže, instalace měřicích počítačů, kontrola funkčnosti zkompletovaného řetězce ve všech měřicích místech.</t>
  </si>
  <si>
    <t>1c)</t>
  </si>
  <si>
    <t xml:space="preserve">Měření odezvy na přejezdy vozidel pro zjištění statických deformačních (příčinkových) čar </t>
  </si>
  <si>
    <t>Přejezdy vozidel po daném pásu rychlostí 5 km/hod.
(tj. bez dynamických účinků) 3x tam a 3x zpět.</t>
  </si>
  <si>
    <t>1d)</t>
  </si>
  <si>
    <t>Měření odezvy na statické zatížení dle ČSN 73 6209 vč. nákladů spojených s použitím měřicího řetězce</t>
  </si>
  <si>
    <t>1e)</t>
  </si>
  <si>
    <t>Zpracování dat a vypracování závěrečné zprávy</t>
  </si>
  <si>
    <t xml:space="preserve">Měření dynamické odezvy konstrukce oblouků  na provoz </t>
  </si>
  <si>
    <t>2a)</t>
  </si>
  <si>
    <t xml:space="preserve">Zpracování programu měření </t>
  </si>
  <si>
    <t>2b)</t>
  </si>
  <si>
    <t xml:space="preserve">Příprava měřicího řetězce </t>
  </si>
  <si>
    <t>Adjustace snímačů, proměření a příprava kabeláže, nastavení konstant a dalších parametrů měřicích počítačů atd.</t>
  </si>
  <si>
    <t>2c)</t>
  </si>
  <si>
    <t xml:space="preserve"> Příprava měřicích míst a instalace a deinstalace měřícíh řetězců in situ</t>
  </si>
  <si>
    <t>1 oblouk</t>
  </si>
  <si>
    <t>2e)</t>
  </si>
  <si>
    <t>Měření odezvy na provoz  vč. nákladů spojených s použitím měřicího řetězce</t>
  </si>
  <si>
    <t xml:space="preserve">Vyhledání vlastních kmitočtů nosné konstrukce, měření odezvy konstrukce při těchto kmitočtech triaxiálně (3D, tj. prostorově), v ustáleném a útlumovém režimu. </t>
  </si>
  <si>
    <t>2f)</t>
  </si>
  <si>
    <t xml:space="preserve">Měření skutečného tvaru konstrukci ve vybraných částech </t>
  </si>
  <si>
    <t>3a)</t>
  </si>
  <si>
    <t xml:space="preserve">Kontrolní proměření tloušťky oblouků po jejich délce (ověření pro statický výpočet) </t>
  </si>
  <si>
    <t>3b)</t>
  </si>
  <si>
    <t>3D scanování tvaru oblouků, prvků zábradlí, pilířů vylehčovacích stěn atd.  k získání prostorového zmapování tvaru konstrukcí a pro jejich prezentaci.</t>
  </si>
  <si>
    <t>3c)</t>
  </si>
  <si>
    <t xml:space="preserve">Měření provést na typických představitelích konstrukčních prvků (i opakovaně pro verifikaci) klasickými metodami měření, případně nivelací. </t>
  </si>
  <si>
    <t xml:space="preserve">Teplota a deformace obIouků vlivem teploty </t>
  </si>
  <si>
    <t xml:space="preserve">Cílem je získat reálný obraz o teplotních polích a jejich vlivu na zatížení monolitické konstrukce. </t>
  </si>
  <si>
    <t>4a)</t>
  </si>
  <si>
    <t>Shrnutí a analýza výsledků  krátkodobého i dlouhodobého monitorování mostu či jeho prvků  prováděného v minulosti.</t>
  </si>
  <si>
    <t xml:space="preserve">TSK poskytne podklady. Dle analýzy navrhnout postupy a rozsahy  případného dalšího sledování. </t>
  </si>
  <si>
    <t>4b)</t>
  </si>
  <si>
    <t>4c)</t>
  </si>
  <si>
    <t xml:space="preserve">Statické a dynamické výpočty a posouzení statické spolehlivosti a zatížitelnosti </t>
  </si>
  <si>
    <t>5a)</t>
  </si>
  <si>
    <t>5b)</t>
  </si>
  <si>
    <t xml:space="preserve">Posuzení založení na základě dostupných podkladů </t>
  </si>
  <si>
    <t>Do posouzení zahrnout informace o pilířích a provést jejich posouzení nejen z hlediska únosnosti samotného prvku, ale i z hlediska založení.</t>
  </si>
  <si>
    <t>5c)</t>
  </si>
  <si>
    <t>5d)</t>
  </si>
  <si>
    <t>Mimořádná mostní prohlídka</t>
  </si>
  <si>
    <t xml:space="preserve">Provedení a zpracování zprávy z mimořádné mostní prohlídky a její vložení do elektronického systému obsahující mostní prohlídky. </t>
  </si>
  <si>
    <t>5e)</t>
  </si>
  <si>
    <t xml:space="preserve">hod </t>
  </si>
  <si>
    <t>Nabídková cena celklem za část dle 3.2 bez DPH</t>
  </si>
  <si>
    <t>Nabídková cena celklem za část 3.2 s DPH</t>
  </si>
  <si>
    <t>Zatěžovací stav realizovaný v daném oblouku sestavou min. 4 nákladních vozidel ve středu rozpětí. Zahrnuje i měření deformačnígho chování  a poprsních zdí.</t>
  </si>
  <si>
    <t xml:space="preserve"> Zpracování dat do tabulek a grafů, zhodnocení vedlejších vlivů, analýza odezvy konstrukce pro provedený zatěžovací stav. Sepsání zprávy dle  ČSN 73 6209 včetně závěrů vyplývajících z analýzy odezvy konstrukce při realizovaných zatěžovacích zkouškách.</t>
  </si>
  <si>
    <t>Návrh koncepce zkoušek, program studijní zkoušky dle ČSN 73 6209 včetně zpracování výpočtových podkladů ke zkoušce.</t>
  </si>
  <si>
    <t>Zpracování dat do tabulek a grafů, zhodnocení vedlejších vlivů, výpočty cílových veličin a analýza odezvy konstrukce. Sepsání zprávy včetně závěrů vyplývajících z analýzy odezvy konstrukce.</t>
  </si>
  <si>
    <t xml:space="preserve">Cílem je vytvořit podklad pro statickou a dynamickou analýzu konstrukce dle reálné skutečnosti. </t>
  </si>
  <si>
    <t>Měření ze spodního a horního líce, kontrola tlouštěk oblouků po jejich délce u všech polí dle dostupnosti a možností.</t>
  </si>
  <si>
    <t>Podklad pro zadání geometrických parametrů při statické a dynamické analýze se zahrnutím prostorového tvaru. Zhotovení výkresů v ACAD- formát DWG.</t>
  </si>
  <si>
    <t xml:space="preserve">Kontrolní zjednodušené zaměření a ověření základních tvarů konstrukcí (zábradlí, podpěry,římsy, atd.) </t>
  </si>
  <si>
    <t>Kontrola pohybu kloubů ve vrcholu klenby - monitoring + SZZ + teploty - předpoklad 4+1 snímače vrchol pro 2 vrcholy =  10 snímačů 9 měsíců provozu</t>
  </si>
  <si>
    <t>Instalace 10 měřidel a měřící ústředny s online přenosem a monitorování objektu kontinuálně po dobu min. 9 měsíců.</t>
  </si>
  <si>
    <t>Vytvoření lineární a nelineární modely nosných obloukových konstrukcí a to jak oblouků tříkloubových tak oblouku přesypaného kalibrované statickými a dynamickými testy a měřením teplot. V analýzách zahrnout a zohlednit také aktuální informace o degradaci konstrukcí (kámen, beton, výztuž).</t>
  </si>
  <si>
    <t>Statický rozbor možností zesílení rozhodujících konstrukčních elementů ve formě min. dvou  ideových variant.</t>
  </si>
  <si>
    <t xml:space="preserve">Zvážit a vytypovat možnosti případného zesílení ukáže-li se nutnost pro dosažení požadované či předpokládané zatížitelnosti. Tyto možnosti ověřit statickými výpočty a také zvážit hledisko proveditelnosti případně trvanlivosti. </t>
  </si>
  <si>
    <t>Souhrnná studie možností opravy mostu pro zajištění zatížitelnosti ve třídě A dle ČSN a zatížitelnosti 32 t v souběhu s provozem tramvajídle EN</t>
  </si>
  <si>
    <t>Studie bude obsahovat architektonicko-konstrukční prostorové řešení přístupu k případné opravě mostu při uvažování zjištěných skutečností. Bude se jednat zejména o prostorové modely výměny či nahrazení konstrukcí. Součástí studie bude rovněž koncepční řešení podchycení či zesílení základů v případě potřeby. Studie bude obsahovat konstrukční řešení a architektonické prezentační vizualizace.  Současně bude odhadnuta nákladnost variant.</t>
  </si>
  <si>
    <t xml:space="preserve">Tabulka 3:  Ostatní související náklady </t>
  </si>
  <si>
    <t>Pozn.</t>
  </si>
  <si>
    <t>Příprava prací a projednání postupu průzkumu a provádění sond se zástupci památkové.</t>
  </si>
  <si>
    <t>Zahrnuje konzultace a odsouhlasování postupu provádění sond jejich polohy, oprava atd.</t>
  </si>
  <si>
    <t>Předpoklad 16 x společné jednání  v trvání 7 hodin v průběhu řešení za 12 měsíců</t>
  </si>
  <si>
    <t>Náklady na zkušební zatěžovací vozidla</t>
  </si>
  <si>
    <t xml:space="preserve">Zahrnuje veškeré náklady spojenés pronájmem a provozem zatěžovacíh vozidel na všecny statické zatěžovací zkoušky. Počet  vyplyne z programu zkoušky. Předpokládat min. 4 x nákladní vůz cca  40 t . </t>
  </si>
  <si>
    <t>Prohlídka konstrukcí z boku a horního líce kleneb</t>
  </si>
  <si>
    <t>Náklady na zpracování a zajištění  DIR. Omezení dopravy během zatěžovacích zkoušek nebo instalace měření. Projednání, projekt, značení, náhradní doprava.</t>
  </si>
  <si>
    <t>Dopravní opatření - celkové uzavření</t>
  </si>
  <si>
    <t>Nabídková cena celklem  bez DPH</t>
  </si>
  <si>
    <t>Nabídková cena celklem s DPH</t>
  </si>
  <si>
    <t>Metody technického lezení ve výškách a nad volnou hloubkou</t>
  </si>
  <si>
    <t>Zpřístupnění mostu plošina velká na prohlíženém mostě, pronájem ČR</t>
  </si>
  <si>
    <t>Asistence plavidla pro prohlížení nad vodní plochou</t>
  </si>
  <si>
    <t>Destruktivní stanovení skladby vozovkového souvrství - kopané sondy případně  na vývrtech průměru 50 - 100 mm, délky od 50 do 300 mm, vč.zaměření polohy sondy včetně tloušťek vyrovnávacích a spádových vrstev na povrchu NK, popisu jádra formou protokolu + fotodokumentace včetně opravy vozovkových vrstev.</t>
  </si>
  <si>
    <t>Stanovení pevnosti v tahu povrchové vrstvy (odtrhová zkouška) betonu</t>
  </si>
  <si>
    <t>Karbonatace - stanovení hloubky karbonatace fenolftaleinovou nebo jinou zkouškou betonu in-situ</t>
  </si>
  <si>
    <t>Stanovení odolnosti betonu vůči vlivu vody a mrazu - Laboratoř vývrty DN150 (CHRL, metoda "C" ČSN 73 1326) - max. 75 zmrazovacích cyklů</t>
  </si>
  <si>
    <t>Stanovení mrazuvzdornosti betonu na vývrtech 100 mm - zmrazování dle ČSN 731322 a sledování vývoje poškození ultrazvukem a měřením odpadu - max. 100 zmrazovacích cyklů</t>
  </si>
  <si>
    <t>Stanovení modulu pružnosti na vývrtu 1:2 - úprava vzorku, zkouška, vyhodnocení</t>
  </si>
  <si>
    <t>Tabulka 4: Rekapitulace</t>
  </si>
  <si>
    <t xml:space="preserve">Název  části </t>
  </si>
  <si>
    <t>Kapitola 3.2. Statika</t>
  </si>
  <si>
    <t>Kapitola 3.3  Diagnostika</t>
  </si>
  <si>
    <t>Ostatní související náklady</t>
  </si>
  <si>
    <t>Celková cena celklem bez DPH</t>
  </si>
  <si>
    <t>Celková cena celkem s DPH</t>
  </si>
  <si>
    <t>Povrchová nasákavost betonu, kamene, povrchové úpravy Karstenovou baňkou</t>
  </si>
  <si>
    <t>Položka není obsažena v rozpočtu rámcové smlouvy na diagnostiku mostů</t>
  </si>
  <si>
    <t>Pozn:</t>
  </si>
  <si>
    <t xml:space="preserve"> Ověření zvýšení životnosti a trvanlivosti betonu zvoleného prvku aplikací impregnace  testem CH.R.L. - vzorky vyrobeny  laboratoři a/nebo odebrané z referenční plochy</t>
  </si>
  <si>
    <t xml:space="preserve">Zmapování rozsahu jednotlivých poruch betonové konstrukce včetně akustického trasování a grafického výstupu </t>
  </si>
  <si>
    <t xml:space="preserve">Pasportizace stavu zábradlí, sloupů, výzdoby atd. včetně grafických výstupů </t>
  </si>
  <si>
    <t>Ostatní blíže nespecifikované zkoušky a činnosti  - nespecifikováno v RM</t>
  </si>
  <si>
    <t>Ověření přítomnosti  ASR - uranilacetátový test u všech  a  mikroskopicky</t>
  </si>
  <si>
    <t>Měření průběhu teplot obloukové konstrukce 6 teploměrů v betonech oblouků + 2 x teplota prostředí + 2x středový pilíř + 5 teploměrů v přesýpaném oblouku. Trvání měření min. 9 měsíců</t>
  </si>
  <si>
    <t xml:space="preserve"> Instalovat teplotní čidla po výšce průřezu pásů (2 x v průřezu) pro získání informací o teplotním spádu v průřezu konstrukce klenby mostu a tím i reálné odezvy konstrukcí na změny okolní venkovní teploty. Předpoklad min. ve dvou průřezech po délce mostu 3 teploměry, tj. celkem 6+ 2x prostředí + 2 x v pilíři  + 5 x po výšce přesýpaného oblouku v betonu a násypu po dobu min 9 měsíců.  </t>
  </si>
  <si>
    <t>Statická lineární i nelineární analýza oblouků včetně zahrnutí aktuálních informací o degradaci konstrukčních materiálových prvků a teplot. Rozbor dynamického namáhání a vlivu včetně výpočtů.</t>
  </si>
  <si>
    <t>Příprava průzkumu - shromáždění a analýza dostupné dokumentace, prohlídek, průzkumů, dle velikosti mostu zpracování plánu průzkumu aj.</t>
  </si>
  <si>
    <t>Podrobná prohlídka všech kloubů včetně endoskopie</t>
  </si>
  <si>
    <t xml:space="preserve">Manipulace se vzorky vývrtů, z kopaných sond - doprava, vzorkovnice, skladování  </t>
  </si>
  <si>
    <t>m´</t>
  </si>
  <si>
    <t>25% z polních a laboratorních prací</t>
  </si>
  <si>
    <t>Dílčí zprávy z jednotlivých pracovních úkonů v části Statika a části Diagnostika tj. dílčí zprávy z prohlídek, odběrů, laboratorních testů,  protokoly ze zkoušek. Celková shrnující  závěrečná zpráva  s vyhodnocení průzkumu a všech získaných informací obsahující návrhy a doporučení opatření, oprav, sanace, údržby - 3x tištěná a 1xdigitální verze</t>
  </si>
  <si>
    <t xml:space="preserve">Referenční plocha na úpravu betonových ploch nosných prvků mostu a předsádkového betonu čištěním a následnou impregnací pro zvýšení odolnosti a životnosti.  </t>
  </si>
  <si>
    <t>Referenční plochy na obnovu šlechtěné omítky pro  zhodnocení proveditelnosti opravy a její trvanlivosti.</t>
  </si>
  <si>
    <t xml:space="preserve">Tabulka 1:  kapitola 3.2 Statická spolehlivost a zatížitelnost mostu </t>
  </si>
  <si>
    <t>Pravidelné kontrolní dny - konzultace a projednávání prací a výsledků se zástupci objednatele a památkové péče - min. 1x 3-4 týdny.</t>
  </si>
  <si>
    <t xml:space="preserve">Hloubkové jádrové výrty do základů a podloží. Šikmé vrty do  pilíře a opěry z boku  4 x </t>
  </si>
  <si>
    <t>Odběr vývrtů DN100, délka do 500 mm vč.odborné reprofilace otvoru pro vyjmutí vzorku sanačními originálními hmotami dle TP a TL výrobce hmoty  - rozsah pro každý oblou min. 5 x, vylehčovací stěny a mostovka  min. 5x v rámci obloukového pole,  pilíře a opěry min. 3 x každý, předsádkový beton zábradlí min. 5x   = 5x5+4x5+ 5 x 3 + 5= 65. S ohledem na délku vrtů až 1 m uvažováno 2x</t>
  </si>
  <si>
    <t>Ověření životnosti a trvanlivosti provrchové úpravy na referenční ploše s omítkou - vzorky vyrobeny  laboratoři a/nebo odebrané z referenční plochy a podrobeny zmrazovacím cyklům (případně CH.R.L.)</t>
  </si>
  <si>
    <t xml:space="preserve">ref. plocha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</si>
</sst>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38"/>
      <scheme val="minor"/>
    </font>
    <font>
      <sz val="12"/>
      <color theme="1"/>
      <name val="Calibri"/>
      <family val="2"/>
      <charset val="238"/>
      <scheme val="minor"/>
    </font>
    <font>
      <sz val="12"/>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sz val="16"/>
      <color theme="1"/>
      <name val="Calibri"/>
      <family val="2"/>
      <charset val="238"/>
      <scheme val="minor"/>
    </font>
    <font>
      <b/>
      <sz val="20"/>
      <color theme="1"/>
      <name val="Calibri"/>
      <family val="2"/>
      <charset val="238"/>
      <scheme val="minor"/>
    </font>
    <font>
      <b/>
      <sz val="18"/>
      <color theme="1"/>
      <name val="Calibri"/>
      <family val="2"/>
      <charset val="238"/>
      <scheme val="minor"/>
    </font>
    <font>
      <sz val="18"/>
      <color theme="1"/>
      <name val="Calibri"/>
      <family val="2"/>
      <charset val="238"/>
      <scheme val="minor"/>
    </font>
    <font>
      <b/>
      <sz val="11"/>
      <color theme="1"/>
      <name val="Calibri"/>
      <family val="2"/>
      <charset val="238"/>
      <scheme val="minor"/>
    </font>
    <font>
      <sz val="14"/>
      <color theme="1"/>
      <name val="Calibri"/>
      <family val="2"/>
      <charset val="238"/>
      <scheme val="minor"/>
    </font>
  </fonts>
  <fills count="3">
    <fill>
      <patternFill patternType="none"/>
    </fill>
    <fill>
      <patternFill patternType="gray125"/>
    </fill>
    <fill>
      <patternFill patternType="solid">
        <fgColor rgb="FFFFFF00"/>
        <bgColor indexed="64"/>
      </patternFill>
    </fill>
  </fills>
  <borders count="5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auto="1"/>
      </left>
      <right/>
      <top/>
      <bottom/>
      <diagonal/>
    </border>
    <border>
      <left style="medium">
        <color auto="1"/>
      </left>
      <right/>
      <top style="medium">
        <color auto="1"/>
      </top>
      <bottom style="thin">
        <color indexed="64"/>
      </bottom>
      <diagonal/>
    </border>
    <border>
      <left style="medium">
        <color auto="1"/>
      </left>
      <right style="medium">
        <color auto="1"/>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top/>
      <bottom/>
      <diagonal/>
    </border>
  </borders>
  <cellStyleXfs count="1">
    <xf numFmtId="0" fontId="0" fillId="0" borderId="0"/>
  </cellStyleXfs>
  <cellXfs count="196">
    <xf numFmtId="0" fontId="0" fillId="0" borderId="0" xfId="0"/>
    <xf numFmtId="0" fontId="0" fillId="0" borderId="0" xfId="0" applyAlignment="1">
      <alignment vertical="top" wrapText="1"/>
    </xf>
    <xf numFmtId="0" fontId="0" fillId="0" borderId="0" xfId="0" applyAlignment="1">
      <alignment horizontal="left"/>
    </xf>
    <xf numFmtId="0" fontId="3" fillId="0" borderId="1" xfId="0" applyFont="1" applyBorder="1" applyAlignment="1">
      <alignment horizontal="center"/>
    </xf>
    <xf numFmtId="0" fontId="5" fillId="0" borderId="24" xfId="0" applyFont="1" applyBorder="1" applyAlignment="1">
      <alignment horizontal="center" vertical="center"/>
    </xf>
    <xf numFmtId="0" fontId="5"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xf>
    <xf numFmtId="0" fontId="1" fillId="0" borderId="11" xfId="0" applyFont="1" applyBorder="1" applyAlignment="1">
      <alignment horizontal="center" vertical="center" wrapText="1"/>
    </xf>
    <xf numFmtId="0" fontId="1" fillId="0" borderId="12" xfId="0" applyFont="1" applyBorder="1" applyAlignment="1">
      <alignment horizontal="center" vertical="center"/>
    </xf>
    <xf numFmtId="0" fontId="5" fillId="0" borderId="11" xfId="0" applyFont="1" applyBorder="1" applyAlignment="1">
      <alignment horizontal="center" vertical="center" wrapText="1"/>
    </xf>
    <xf numFmtId="0" fontId="2" fillId="0" borderId="11" xfId="0" applyFont="1" applyBorder="1" applyAlignment="1">
      <alignment horizontal="center" vertical="center" wrapText="1"/>
    </xf>
    <xf numFmtId="0" fontId="1" fillId="2" borderId="20"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0" borderId="23" xfId="0" applyFont="1" applyBorder="1" applyAlignment="1">
      <alignment horizontal="center" vertical="center"/>
    </xf>
    <xf numFmtId="0" fontId="5" fillId="0" borderId="1" xfId="0" applyFont="1" applyBorder="1" applyAlignment="1">
      <alignment horizontal="center" vertical="center"/>
    </xf>
    <xf numFmtId="0" fontId="2" fillId="0" borderId="14" xfId="0" applyFont="1" applyBorder="1" applyAlignment="1">
      <alignment horizontal="center" vertical="center" wrapText="1"/>
    </xf>
    <xf numFmtId="0" fontId="5" fillId="2" borderId="11"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 fillId="2" borderId="12" xfId="0" applyFont="1" applyFill="1" applyBorder="1" applyAlignment="1">
      <alignment horizontal="center" vertical="center"/>
    </xf>
    <xf numFmtId="0" fontId="3" fillId="0" borderId="7" xfId="0" applyFont="1" applyBorder="1" applyAlignment="1">
      <alignment horizontal="left" vertical="center"/>
    </xf>
    <xf numFmtId="0" fontId="6" fillId="0" borderId="7" xfId="0" applyFont="1" applyBorder="1" applyAlignment="1">
      <alignment horizontal="left" vertical="center"/>
    </xf>
    <xf numFmtId="0" fontId="3" fillId="0" borderId="7" xfId="0" applyFont="1" applyBorder="1" applyAlignment="1">
      <alignment horizontal="center" vertical="center" wrapText="1"/>
    </xf>
    <xf numFmtId="0" fontId="6"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32" xfId="0" applyFont="1" applyBorder="1" applyAlignment="1">
      <alignment horizontal="left" vertical="center"/>
    </xf>
    <xf numFmtId="0" fontId="6" fillId="0" borderId="32" xfId="0" applyFont="1" applyBorder="1" applyAlignment="1">
      <alignment horizontal="left" vertical="center"/>
    </xf>
    <xf numFmtId="0" fontId="3" fillId="0" borderId="32" xfId="0" applyFont="1" applyBorder="1" applyAlignment="1">
      <alignment horizontal="center" vertical="center" wrapText="1"/>
    </xf>
    <xf numFmtId="0" fontId="6" fillId="0" borderId="32" xfId="0" applyFont="1" applyBorder="1" applyAlignment="1">
      <alignment horizontal="center" vertical="center" wrapText="1"/>
    </xf>
    <xf numFmtId="1" fontId="4" fillId="0" borderId="33" xfId="0" applyNumberFormat="1" applyFont="1" applyBorder="1" applyAlignment="1">
      <alignment horizontal="center" vertic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5" xfId="0" applyFont="1" applyBorder="1" applyAlignment="1">
      <alignment horizontal="center" wrapText="1"/>
    </xf>
    <xf numFmtId="0" fontId="3" fillId="0" borderId="13" xfId="0" applyFont="1" applyBorder="1" applyAlignment="1">
      <alignment horizontal="center" vertical="center"/>
    </xf>
    <xf numFmtId="0" fontId="1" fillId="0" borderId="15" xfId="0" applyFont="1" applyBorder="1" applyAlignment="1">
      <alignment horizontal="justify" vertical="center"/>
    </xf>
    <xf numFmtId="0" fontId="1" fillId="0" borderId="11" xfId="0" applyFont="1" applyBorder="1" applyAlignment="1">
      <alignment horizontal="center" vertical="center"/>
    </xf>
    <xf numFmtId="3" fontId="1" fillId="0" borderId="11" xfId="0" applyNumberFormat="1" applyFont="1" applyBorder="1" applyAlignment="1">
      <alignment horizontal="center" vertical="center" wrapText="1"/>
    </xf>
    <xf numFmtId="0" fontId="1" fillId="0" borderId="12" xfId="0" applyFont="1" applyBorder="1" applyAlignment="1">
      <alignment horizontal="justify" vertical="top" wrapText="1"/>
    </xf>
    <xf numFmtId="0" fontId="3" fillId="0" borderId="10" xfId="0" applyFont="1" applyBorder="1" applyAlignment="1">
      <alignment horizontal="center" vertical="center"/>
    </xf>
    <xf numFmtId="0" fontId="1" fillId="0" borderId="12" xfId="0" applyFont="1" applyBorder="1" applyAlignment="1">
      <alignment horizontal="justify" vertical="center" wrapText="1"/>
    </xf>
    <xf numFmtId="0" fontId="1" fillId="0" borderId="12" xfId="0" applyFont="1" applyBorder="1" applyAlignment="1">
      <alignment horizontal="left" vertical="top" wrapText="1"/>
    </xf>
    <xf numFmtId="0" fontId="1" fillId="0" borderId="12" xfId="0" applyFont="1" applyBorder="1" applyAlignment="1">
      <alignment horizontal="justify" vertical="top"/>
    </xf>
    <xf numFmtId="0" fontId="8" fillId="0" borderId="10" xfId="0" applyFont="1" applyBorder="1" applyAlignment="1">
      <alignment horizontal="center" vertical="center"/>
    </xf>
    <xf numFmtId="0" fontId="8" fillId="0" borderId="37" xfId="0" applyFont="1" applyBorder="1" applyAlignment="1">
      <alignment horizontal="center" vertical="center"/>
    </xf>
    <xf numFmtId="0" fontId="1" fillId="0" borderId="12" xfId="0" applyFont="1" applyBorder="1" applyAlignment="1">
      <alignment horizontal="left" vertical="center" wrapText="1"/>
    </xf>
    <xf numFmtId="0" fontId="5" fillId="0" borderId="10" xfId="0" applyFont="1" applyBorder="1" applyAlignment="1">
      <alignment vertical="center" wrapText="1"/>
    </xf>
    <xf numFmtId="0" fontId="5" fillId="0" borderId="13" xfId="0" applyFont="1" applyBorder="1" applyAlignment="1">
      <alignment vertical="center" wrapText="1"/>
    </xf>
    <xf numFmtId="0" fontId="5" fillId="0" borderId="20"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0" xfId="0" applyFont="1" applyBorder="1" applyAlignment="1">
      <alignment horizontal="center" vertical="center"/>
    </xf>
    <xf numFmtId="0" fontId="1" fillId="0" borderId="12" xfId="0" applyFont="1" applyBorder="1" applyAlignment="1">
      <alignment horizontal="center" vertical="top"/>
    </xf>
    <xf numFmtId="0" fontId="5" fillId="0" borderId="10" xfId="0" applyFont="1" applyBorder="1" applyAlignment="1">
      <alignment horizontal="center" vertical="center"/>
    </xf>
    <xf numFmtId="0" fontId="5" fillId="0" borderId="11" xfId="0" applyFont="1" applyBorder="1" applyAlignment="1">
      <alignment horizontal="center" vertical="center"/>
    </xf>
    <xf numFmtId="3" fontId="1" fillId="0" borderId="20" xfId="0" applyNumberFormat="1" applyFont="1" applyBorder="1" applyAlignment="1">
      <alignment horizontal="center" vertical="center" wrapText="1"/>
    </xf>
    <xf numFmtId="0" fontId="3" fillId="0" borderId="22" xfId="0" applyFont="1" applyBorder="1" applyAlignment="1">
      <alignment horizontal="center" vertical="center"/>
    </xf>
    <xf numFmtId="0" fontId="1" fillId="0" borderId="23" xfId="0" applyFont="1" applyBorder="1" applyAlignment="1">
      <alignment horizontal="justify" vertical="top" wrapText="1"/>
    </xf>
    <xf numFmtId="0" fontId="5" fillId="0" borderId="32" xfId="0" applyFont="1" applyBorder="1" applyAlignment="1">
      <alignment horizontal="center" vertical="center"/>
    </xf>
    <xf numFmtId="0" fontId="3" fillId="0" borderId="19" xfId="0" applyFont="1" applyBorder="1" applyAlignment="1">
      <alignment horizontal="center" vertical="center"/>
    </xf>
    <xf numFmtId="0" fontId="3" fillId="0" borderId="17" xfId="0" applyFont="1" applyBorder="1" applyAlignment="1">
      <alignment horizontal="left" vertical="center"/>
    </xf>
    <xf numFmtId="0" fontId="3" fillId="0" borderId="26" xfId="0" applyFont="1" applyBorder="1" applyAlignment="1">
      <alignment horizontal="center" vertical="center" wrapText="1"/>
    </xf>
    <xf numFmtId="0" fontId="6" fillId="0" borderId="26" xfId="0" applyFont="1" applyBorder="1" applyAlignment="1">
      <alignment horizontal="center" vertical="center" wrapText="1"/>
    </xf>
    <xf numFmtId="3" fontId="6" fillId="0" borderId="26" xfId="0" applyNumberFormat="1" applyFont="1" applyBorder="1" applyAlignment="1">
      <alignment horizontal="center" vertical="center" wrapText="1"/>
    </xf>
    <xf numFmtId="0" fontId="6" fillId="0" borderId="27" xfId="0" applyFont="1" applyBorder="1" applyAlignment="1">
      <alignment horizontal="center" vertical="top"/>
    </xf>
    <xf numFmtId="0" fontId="0" fillId="0" borderId="41" xfId="0" applyBorder="1"/>
    <xf numFmtId="0" fontId="3" fillId="0" borderId="1" xfId="0" applyFont="1" applyBorder="1" applyAlignment="1">
      <alignment horizontal="left" vertical="center"/>
    </xf>
    <xf numFmtId="0" fontId="3" fillId="0" borderId="2" xfId="0" applyFont="1" applyBorder="1" applyAlignment="1">
      <alignment horizontal="center" vertical="center" wrapText="1"/>
    </xf>
    <xf numFmtId="0" fontId="6" fillId="0" borderId="16" xfId="0" applyFont="1" applyBorder="1" applyAlignment="1">
      <alignment horizontal="center" vertical="center" wrapText="1"/>
    </xf>
    <xf numFmtId="3" fontId="6" fillId="0" borderId="4" xfId="0" applyNumberFormat="1" applyFont="1" applyBorder="1" applyAlignment="1">
      <alignment horizontal="center" vertical="center" wrapText="1"/>
    </xf>
    <xf numFmtId="0" fontId="6" fillId="0" borderId="5" xfId="0" applyFont="1" applyBorder="1" applyAlignment="1">
      <alignment horizontal="center" vertical="top"/>
    </xf>
    <xf numFmtId="0" fontId="4" fillId="0" borderId="7" xfId="0" applyFont="1" applyBorder="1" applyAlignment="1">
      <alignment horizontal="center" vertical="center" wrapText="1"/>
    </xf>
    <xf numFmtId="0" fontId="5" fillId="0" borderId="8" xfId="0" applyFont="1" applyBorder="1" applyAlignment="1">
      <alignment horizontal="center" wrapText="1"/>
    </xf>
    <xf numFmtId="0" fontId="1" fillId="0" borderId="12" xfId="0" applyFont="1" applyBorder="1" applyAlignment="1">
      <alignment vertical="center" wrapText="1"/>
    </xf>
    <xf numFmtId="0" fontId="6" fillId="0" borderId="8" xfId="0" applyFont="1" applyBorder="1" applyAlignment="1">
      <alignment horizontal="center" vertical="center" wrapText="1"/>
    </xf>
    <xf numFmtId="0" fontId="5" fillId="0" borderId="31" xfId="0" applyFont="1" applyBorder="1" applyAlignment="1">
      <alignment horizontal="center" vertical="center"/>
    </xf>
    <xf numFmtId="1" fontId="4" fillId="0" borderId="32" xfId="0" applyNumberFormat="1" applyFont="1" applyBorder="1" applyAlignment="1">
      <alignment horizontal="center" vertical="center" wrapText="1"/>
    </xf>
    <xf numFmtId="0" fontId="6" fillId="0" borderId="33" xfId="0" applyFont="1" applyBorder="1" applyAlignment="1">
      <alignment horizontal="center" vertical="center" wrapText="1"/>
    </xf>
    <xf numFmtId="0" fontId="1" fillId="0" borderId="11" xfId="0" applyFont="1" applyBorder="1" applyAlignment="1">
      <alignment vertical="top" wrapText="1"/>
    </xf>
    <xf numFmtId="0" fontId="5" fillId="0" borderId="7" xfId="0" applyFont="1" applyBorder="1" applyAlignment="1">
      <alignment vertical="center" wrapText="1"/>
    </xf>
    <xf numFmtId="0" fontId="5" fillId="0" borderId="7" xfId="0" applyFont="1" applyBorder="1" applyAlignment="1">
      <alignment horizontal="center" vertical="center" wrapText="1"/>
    </xf>
    <xf numFmtId="0" fontId="5" fillId="0" borderId="7" xfId="0" applyFont="1" applyBorder="1" applyAlignment="1">
      <alignment horizontal="center" wrapText="1"/>
    </xf>
    <xf numFmtId="0" fontId="5" fillId="0" borderId="6" xfId="0" applyFont="1" applyBorder="1" applyAlignment="1">
      <alignment horizontal="center"/>
    </xf>
    <xf numFmtId="0" fontId="1" fillId="0" borderId="9" xfId="0" applyFont="1" applyBorder="1" applyAlignment="1">
      <alignment vertical="top" wrapText="1"/>
    </xf>
    <xf numFmtId="0" fontId="1" fillId="0" borderId="10" xfId="0" applyFont="1" applyBorder="1" applyAlignment="1">
      <alignment vertical="top" wrapText="1"/>
    </xf>
    <xf numFmtId="0" fontId="6" fillId="0" borderId="11" xfId="0" applyFont="1" applyBorder="1" applyAlignment="1">
      <alignment horizontal="justify" vertical="center"/>
    </xf>
    <xf numFmtId="0" fontId="3" fillId="0" borderId="18" xfId="0" applyFont="1" applyBorder="1" applyAlignment="1">
      <alignment horizontal="center" vertical="center"/>
    </xf>
    <xf numFmtId="0" fontId="3" fillId="0" borderId="44" xfId="0" applyFont="1" applyBorder="1" applyAlignment="1">
      <alignment horizontal="center" vertical="center"/>
    </xf>
    <xf numFmtId="0" fontId="4" fillId="0" borderId="43" xfId="0" applyFont="1" applyBorder="1" applyAlignment="1">
      <alignment vertical="center" wrapText="1"/>
    </xf>
    <xf numFmtId="0" fontId="1" fillId="0" borderId="10" xfId="0" applyFont="1" applyBorder="1" applyAlignment="1">
      <alignment horizontal="left" vertical="center" wrapText="1"/>
    </xf>
    <xf numFmtId="0" fontId="1" fillId="0" borderId="10" xfId="0" applyFont="1" applyBorder="1" applyAlignment="1">
      <alignment wrapText="1"/>
    </xf>
    <xf numFmtId="0" fontId="2" fillId="0" borderId="10" xfId="0" applyFont="1" applyBorder="1" applyAlignment="1">
      <alignment vertical="top" wrapText="1"/>
    </xf>
    <xf numFmtId="0" fontId="1" fillId="2" borderId="10" xfId="0" applyFont="1" applyFill="1" applyBorder="1" applyAlignment="1">
      <alignment horizontal="left" vertical="center" wrapText="1"/>
    </xf>
    <xf numFmtId="0" fontId="3" fillId="0" borderId="6" xfId="0" applyFont="1" applyBorder="1" applyAlignment="1">
      <alignment horizontal="left" vertical="center"/>
    </xf>
    <xf numFmtId="0" fontId="3" fillId="0" borderId="31" xfId="0" applyFont="1" applyBorder="1" applyAlignment="1">
      <alignment horizontal="left" vertical="center"/>
    </xf>
    <xf numFmtId="0" fontId="4" fillId="0" borderId="43" xfId="0" applyFont="1" applyBorder="1" applyAlignment="1">
      <alignment horizontal="center" vertical="center"/>
    </xf>
    <xf numFmtId="0" fontId="1" fillId="2" borderId="17" xfId="0" applyFont="1" applyFill="1" applyBorder="1" applyAlignment="1">
      <alignment horizontal="left" vertical="center" wrapText="1"/>
    </xf>
    <xf numFmtId="0" fontId="1" fillId="0" borderId="9" xfId="0" applyFont="1" applyBorder="1" applyAlignment="1">
      <alignment horizontal="left" vertical="center" wrapText="1"/>
    </xf>
    <xf numFmtId="0" fontId="2" fillId="0" borderId="6" xfId="0" applyFont="1" applyBorder="1" applyAlignment="1">
      <alignment vertical="top"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xf>
    <xf numFmtId="0" fontId="5" fillId="0" borderId="6" xfId="0" applyFont="1" applyBorder="1" applyAlignment="1">
      <alignment horizontal="center" vertical="center"/>
    </xf>
    <xf numFmtId="0" fontId="3" fillId="0" borderId="1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left" vertical="center"/>
    </xf>
    <xf numFmtId="0" fontId="9" fillId="0" borderId="5" xfId="0" applyFont="1" applyBorder="1" applyAlignment="1">
      <alignment horizontal="center" vertical="center" wrapText="1"/>
    </xf>
    <xf numFmtId="0" fontId="3" fillId="0" borderId="3" xfId="0" applyFont="1" applyBorder="1" applyAlignment="1">
      <alignment horizontal="center" vertical="center"/>
    </xf>
    <xf numFmtId="0" fontId="8" fillId="0" borderId="38" xfId="0" applyFont="1" applyBorder="1" applyAlignment="1">
      <alignment horizontal="center" vertical="center"/>
    </xf>
    <xf numFmtId="0" fontId="8" fillId="0" borderId="30" xfId="0" applyFont="1" applyBorder="1" applyAlignment="1">
      <alignment horizontal="left" vertical="center"/>
    </xf>
    <xf numFmtId="0" fontId="8" fillId="0" borderId="48" xfId="0" applyFont="1" applyBorder="1" applyAlignment="1">
      <alignment horizontal="center" vertical="center" wrapText="1"/>
    </xf>
    <xf numFmtId="0" fontId="6" fillId="0" borderId="7" xfId="0" applyFont="1" applyBorder="1" applyAlignment="1">
      <alignment vertical="center"/>
    </xf>
    <xf numFmtId="0" fontId="6" fillId="0" borderId="32" xfId="0" applyFont="1" applyBorder="1" applyAlignment="1">
      <alignment horizontal="justify" vertical="center"/>
    </xf>
    <xf numFmtId="0" fontId="3" fillId="0" borderId="33" xfId="0" applyFont="1" applyBorder="1" applyAlignment="1">
      <alignment horizontal="center" vertical="center"/>
    </xf>
    <xf numFmtId="0" fontId="7" fillId="0" borderId="4" xfId="0" applyFont="1" applyBorder="1" applyAlignment="1">
      <alignment vertical="center" wrapText="1"/>
    </xf>
    <xf numFmtId="0" fontId="7" fillId="0" borderId="5" xfId="0" applyFont="1" applyBorder="1" applyAlignment="1">
      <alignment horizontal="center" vertical="center" wrapText="1"/>
    </xf>
    <xf numFmtId="0" fontId="5" fillId="0" borderId="10" xfId="0" applyFont="1" applyBorder="1" applyAlignment="1">
      <alignment horizontal="center" vertical="center"/>
    </xf>
    <xf numFmtId="0" fontId="1" fillId="0" borderId="13" xfId="0" applyFont="1" applyBorder="1" applyAlignment="1">
      <alignment vertical="top" wrapText="1"/>
    </xf>
    <xf numFmtId="0" fontId="5" fillId="0" borderId="10" xfId="0" applyFont="1" applyBorder="1" applyAlignment="1">
      <alignment horizontal="center" vertical="center"/>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 fillId="2" borderId="42" xfId="0" applyFont="1" applyFill="1" applyBorder="1" applyAlignment="1">
      <alignment horizontal="justify" vertical="center"/>
    </xf>
    <xf numFmtId="0" fontId="5" fillId="2" borderId="30"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1" fillId="2" borderId="9"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13" xfId="0" applyFont="1" applyFill="1" applyBorder="1" applyAlignment="1">
      <alignment vertical="top" wrapText="1"/>
    </xf>
    <xf numFmtId="0" fontId="1" fillId="2" borderId="15" xfId="0" applyFont="1" applyFill="1" applyBorder="1" applyAlignment="1">
      <alignment horizontal="center" vertical="center"/>
    </xf>
    <xf numFmtId="0" fontId="2" fillId="2" borderId="20" xfId="0" applyFont="1" applyFill="1" applyBorder="1" applyAlignment="1">
      <alignment horizontal="center" vertical="center" wrapText="1"/>
    </xf>
    <xf numFmtId="0" fontId="1" fillId="2" borderId="11" xfId="0" applyFont="1" applyFill="1" applyBorder="1" applyAlignment="1">
      <alignment horizontal="left" vertical="center" wrapText="1"/>
    </xf>
    <xf numFmtId="0" fontId="1" fillId="2" borderId="11" xfId="0" applyFont="1" applyFill="1" applyBorder="1" applyAlignment="1">
      <alignment horizontal="justify" vertical="center"/>
    </xf>
    <xf numFmtId="0" fontId="1" fillId="2" borderId="20" xfId="0" applyFont="1" applyFill="1" applyBorder="1" applyAlignment="1">
      <alignment horizontal="justify" vertical="center"/>
    </xf>
    <xf numFmtId="0" fontId="1" fillId="2" borderId="11" xfId="0" applyFont="1" applyFill="1" applyBorder="1" applyAlignment="1">
      <alignment vertical="center" wrapText="1"/>
    </xf>
    <xf numFmtId="0" fontId="1" fillId="2" borderId="20" xfId="0" applyFont="1" applyFill="1" applyBorder="1" applyAlignment="1">
      <alignment vertical="center" wrapText="1"/>
    </xf>
    <xf numFmtId="0" fontId="6" fillId="2" borderId="25" xfId="0" applyFont="1" applyFill="1" applyBorder="1" applyAlignment="1">
      <alignment horizontal="left" vertical="center"/>
    </xf>
    <xf numFmtId="0" fontId="6" fillId="2" borderId="1" xfId="0" applyFont="1" applyFill="1" applyBorder="1" applyAlignment="1">
      <alignment horizontal="left" vertical="center"/>
    </xf>
    <xf numFmtId="0" fontId="4" fillId="0" borderId="0" xfId="0" applyFont="1"/>
    <xf numFmtId="0" fontId="4" fillId="0" borderId="0" xfId="0" applyFont="1" applyAlignment="1">
      <alignment horizontal="left"/>
    </xf>
    <xf numFmtId="0" fontId="10" fillId="0" borderId="0" xfId="0" applyFont="1"/>
    <xf numFmtId="0" fontId="4" fillId="2" borderId="0" xfId="0" applyFont="1" applyFill="1"/>
    <xf numFmtId="0" fontId="1" fillId="0" borderId="11" xfId="0" applyFont="1" applyFill="1" applyBorder="1" applyAlignment="1">
      <alignment horizontal="justify" vertical="center"/>
    </xf>
    <xf numFmtId="0" fontId="1" fillId="0" borderId="11" xfId="0" applyFont="1" applyFill="1" applyBorder="1" applyAlignment="1">
      <alignment horizontal="left" vertical="center" wrapText="1"/>
    </xf>
    <xf numFmtId="0" fontId="5" fillId="2" borderId="10" xfId="0" applyFont="1" applyFill="1" applyBorder="1" applyAlignment="1">
      <alignment horizontal="center" vertical="center"/>
    </xf>
    <xf numFmtId="0" fontId="1" fillId="2" borderId="11" xfId="0" applyFont="1" applyFill="1" applyBorder="1" applyAlignment="1">
      <alignment horizontal="center" vertical="center"/>
    </xf>
    <xf numFmtId="3" fontId="1" fillId="2" borderId="11" xfId="0" applyNumberFormat="1" applyFont="1" applyFill="1" applyBorder="1" applyAlignment="1">
      <alignment horizontal="center" vertical="center" wrapText="1"/>
    </xf>
    <xf numFmtId="0" fontId="4" fillId="0" borderId="26"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3" fillId="0" borderId="8" xfId="0" applyNumberFormat="1" applyFont="1" applyBorder="1" applyAlignment="1">
      <alignment horizontal="center" vertical="center"/>
    </xf>
    <xf numFmtId="0" fontId="1" fillId="0" borderId="9" xfId="0" applyFont="1" applyBorder="1" applyAlignment="1">
      <alignment wrapText="1"/>
    </xf>
    <xf numFmtId="0" fontId="1" fillId="2" borderId="14" xfId="0" applyFont="1" applyFill="1" applyBorder="1" applyAlignment="1">
      <alignment horizontal="justify" vertical="center"/>
    </xf>
    <xf numFmtId="9" fontId="5" fillId="0" borderId="32" xfId="0" applyNumberFormat="1" applyFont="1" applyFill="1" applyBorder="1" applyAlignment="1">
      <alignment horizontal="center" vertical="center" wrapText="1"/>
    </xf>
    <xf numFmtId="0" fontId="5" fillId="0" borderId="18" xfId="0" applyFont="1" applyBorder="1" applyAlignment="1">
      <alignment horizontal="center" vertical="center"/>
    </xf>
    <xf numFmtId="0" fontId="1" fillId="0" borderId="6" xfId="0" applyFont="1" applyBorder="1" applyAlignment="1">
      <alignment horizontal="left" vertical="top" wrapText="1"/>
    </xf>
    <xf numFmtId="0" fontId="5" fillId="0" borderId="30"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11" fillId="0" borderId="0" xfId="0" applyFont="1" applyAlignment="1">
      <alignment horizontal="left"/>
    </xf>
    <xf numFmtId="0" fontId="1" fillId="0" borderId="32" xfId="0" applyFont="1" applyFill="1" applyBorder="1" applyAlignment="1">
      <alignment vertical="top" wrapText="1"/>
    </xf>
    <xf numFmtId="0" fontId="1" fillId="0" borderId="30" xfId="0" applyFont="1" applyFill="1" applyBorder="1" applyAlignment="1">
      <alignment horizontal="center" vertical="center" wrapText="1"/>
    </xf>
    <xf numFmtId="0" fontId="1" fillId="0" borderId="49" xfId="0" applyFont="1" applyFill="1" applyBorder="1" applyAlignment="1">
      <alignment horizontal="center" vertical="center"/>
    </xf>
    <xf numFmtId="0" fontId="2" fillId="2" borderId="13" xfId="0" applyFont="1" applyFill="1" applyBorder="1" applyAlignment="1">
      <alignment vertical="top" wrapText="1"/>
    </xf>
    <xf numFmtId="0" fontId="8" fillId="0" borderId="45" xfId="0" applyFont="1" applyBorder="1" applyAlignment="1">
      <alignment horizontal="left" wrapText="1"/>
    </xf>
    <xf numFmtId="0" fontId="8" fillId="0" borderId="46" xfId="0" applyFont="1" applyBorder="1" applyAlignment="1">
      <alignment horizontal="left" wrapText="1"/>
    </xf>
    <xf numFmtId="0" fontId="8" fillId="0" borderId="47" xfId="0" applyFont="1" applyBorder="1" applyAlignment="1">
      <alignment horizontal="left" wrapText="1"/>
    </xf>
    <xf numFmtId="0" fontId="5" fillId="0" borderId="10" xfId="0" applyFont="1" applyBorder="1" applyAlignment="1">
      <alignment horizontal="center" vertical="center"/>
    </xf>
    <xf numFmtId="0" fontId="3" fillId="0" borderId="29" xfId="0" applyFont="1" applyBorder="1" applyAlignment="1">
      <alignment horizontal="left"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7" fillId="2" borderId="3" xfId="0" applyFont="1" applyFill="1" applyBorder="1" applyAlignment="1">
      <alignment horizontal="left" wrapText="1"/>
    </xf>
    <xf numFmtId="0" fontId="7" fillId="2" borderId="4" xfId="0" applyFont="1" applyFill="1" applyBorder="1" applyAlignment="1">
      <alignment horizontal="left" wrapText="1"/>
    </xf>
    <xf numFmtId="0" fontId="7" fillId="2" borderId="5" xfId="0" applyFont="1" applyFill="1" applyBorder="1" applyAlignment="1">
      <alignment horizontal="left" wrapText="1"/>
    </xf>
    <xf numFmtId="0" fontId="5" fillId="0" borderId="28" xfId="0" applyFont="1" applyBorder="1" applyAlignment="1">
      <alignment horizontal="center" wrapText="1"/>
    </xf>
    <xf numFmtId="0" fontId="5" fillId="0" borderId="16" xfId="0" applyFont="1" applyBorder="1" applyAlignment="1">
      <alignment horizontal="center" wrapText="1"/>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13" xfId="0" applyFont="1" applyBorder="1" applyAlignment="1">
      <alignment horizontal="center" vertical="center"/>
    </xf>
    <xf numFmtId="0" fontId="6" fillId="0" borderId="39" xfId="0" applyFont="1" applyBorder="1" applyAlignment="1">
      <alignment vertical="center" wrapText="1"/>
    </xf>
    <xf numFmtId="0" fontId="6" fillId="0" borderId="40" xfId="0" applyFont="1" applyBorder="1" applyAlignment="1">
      <alignment vertical="center" wrapText="1"/>
    </xf>
    <xf numFmtId="0" fontId="3" fillId="0" borderId="29" xfId="0" applyFont="1" applyBorder="1" applyAlignment="1">
      <alignment horizontal="left"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3" fillId="0" borderId="1" xfId="0" applyFont="1" applyBorder="1" applyAlignment="1">
      <alignment horizontal="left" wrapText="1"/>
    </xf>
    <xf numFmtId="0" fontId="3" fillId="0" borderId="2" xfId="0" applyFont="1" applyBorder="1" applyAlignment="1">
      <alignment horizontal="left"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21" xfId="0" applyFont="1" applyBorder="1" applyAlignment="1">
      <alignment horizontal="center" wrapText="1"/>
    </xf>
    <xf numFmtId="0" fontId="8" fillId="0" borderId="1" xfId="0" applyFont="1" applyBorder="1" applyAlignment="1">
      <alignment horizontal="left" wrapText="1"/>
    </xf>
    <xf numFmtId="0" fontId="8" fillId="0" borderId="2" xfId="0" applyFont="1" applyBorder="1" applyAlignment="1">
      <alignment horizontal="left" wrapText="1"/>
    </xf>
    <xf numFmtId="0" fontId="8" fillId="0" borderId="21" xfId="0" applyFont="1" applyBorder="1" applyAlignment="1">
      <alignment horizontal="left" wrapText="1"/>
    </xf>
    <xf numFmtId="0" fontId="1" fillId="0" borderId="23" xfId="0" applyFont="1" applyBorder="1" applyAlignment="1">
      <alignment horizontal="center" vertical="center" wrapText="1"/>
    </xf>
    <xf numFmtId="0" fontId="1" fillId="0" borderId="15" xfId="0" applyFont="1"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abSelected="1" zoomScale="70" zoomScaleNormal="70" workbookViewId="0">
      <selection activeCell="C6" sqref="C6"/>
    </sheetView>
  </sheetViews>
  <sheetFormatPr defaultRowHeight="15" x14ac:dyDescent="0.25"/>
  <cols>
    <col min="2" max="2" width="72.140625" style="2" customWidth="1"/>
    <col min="3" max="3" width="17.5703125" customWidth="1"/>
  </cols>
  <sheetData>
    <row r="1" spans="1:3" s="1" customFormat="1" ht="35.1" customHeight="1" thickBot="1" x14ac:dyDescent="0.6">
      <c r="A1" s="160" t="s">
        <v>133</v>
      </c>
      <c r="B1" s="161"/>
      <c r="C1" s="162"/>
    </row>
    <row r="2" spans="1:3" ht="35.1" customHeight="1" thickBot="1" x14ac:dyDescent="0.3">
      <c r="A2" s="105"/>
      <c r="B2" s="112" t="s">
        <v>134</v>
      </c>
      <c r="C2" s="113" t="s">
        <v>19</v>
      </c>
    </row>
    <row r="3" spans="1:3" ht="27.95" customHeight="1" x14ac:dyDescent="0.35">
      <c r="A3" s="100">
        <v>1</v>
      </c>
      <c r="B3" s="109" t="s">
        <v>135</v>
      </c>
      <c r="C3" s="147">
        <f>'Statika dle kap. 3.2'!G29</f>
        <v>0</v>
      </c>
    </row>
    <row r="4" spans="1:3" ht="27.95" customHeight="1" x14ac:dyDescent="0.35">
      <c r="A4" s="52">
        <v>2</v>
      </c>
      <c r="B4" s="84" t="s">
        <v>136</v>
      </c>
      <c r="C4" s="101">
        <f>'Diagnostika dle kap.3.3'!F39</f>
        <v>0</v>
      </c>
    </row>
    <row r="5" spans="1:3" ht="27.95" customHeight="1" thickBot="1" x14ac:dyDescent="0.3">
      <c r="A5" s="74">
        <v>3</v>
      </c>
      <c r="B5" s="110" t="s">
        <v>137</v>
      </c>
      <c r="C5" s="111">
        <f>'Související náklady'!F13</f>
        <v>0</v>
      </c>
    </row>
    <row r="6" spans="1:3" ht="29.1" customHeight="1" thickBot="1" x14ac:dyDescent="0.3">
      <c r="A6" s="106">
        <v>4</v>
      </c>
      <c r="B6" s="107" t="s">
        <v>138</v>
      </c>
      <c r="C6" s="108">
        <f>SUM(C3:C5)</f>
        <v>0</v>
      </c>
    </row>
    <row r="7" spans="1:3" ht="29.1" customHeight="1" thickBot="1" x14ac:dyDescent="0.3">
      <c r="A7" s="102">
        <v>5</v>
      </c>
      <c r="B7" s="103" t="s">
        <v>139</v>
      </c>
      <c r="C7" s="104">
        <f>C6*1.21</f>
        <v>0</v>
      </c>
    </row>
  </sheetData>
  <mergeCells count="1">
    <mergeCell ref="A1:C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opLeftCell="A27" zoomScale="70" zoomScaleNormal="70" workbookViewId="0">
      <selection activeCell="F24" sqref="F24:F28"/>
    </sheetView>
  </sheetViews>
  <sheetFormatPr defaultRowHeight="15" x14ac:dyDescent="0.25"/>
  <cols>
    <col min="2" max="2" width="4.85546875" style="2" customWidth="1"/>
    <col min="3" max="3" width="64.140625" customWidth="1"/>
    <col min="4" max="5" width="10.140625" customWidth="1"/>
    <col min="6" max="6" width="12.85546875" customWidth="1"/>
    <col min="7" max="7" width="15.5703125" customWidth="1"/>
    <col min="8" max="8" width="58.42578125" customWidth="1"/>
  </cols>
  <sheetData>
    <row r="1" spans="1:8" s="1" customFormat="1" ht="35.1" customHeight="1" thickBot="1" x14ac:dyDescent="0.45">
      <c r="A1" s="167" t="s">
        <v>159</v>
      </c>
      <c r="B1" s="168"/>
      <c r="C1" s="168"/>
      <c r="D1" s="168"/>
      <c r="E1" s="168"/>
      <c r="F1" s="168"/>
      <c r="G1" s="168"/>
      <c r="H1" s="169"/>
    </row>
    <row r="2" spans="1:8" ht="35.1" customHeight="1" thickBot="1" x14ac:dyDescent="0.3">
      <c r="A2" s="31" t="s">
        <v>35</v>
      </c>
      <c r="B2" s="170" t="s">
        <v>1</v>
      </c>
      <c r="C2" s="171"/>
      <c r="D2" s="32" t="s">
        <v>36</v>
      </c>
      <c r="E2" s="32" t="s">
        <v>37</v>
      </c>
      <c r="F2" s="32" t="s">
        <v>38</v>
      </c>
      <c r="G2" s="32" t="s">
        <v>19</v>
      </c>
      <c r="H2" s="33" t="s">
        <v>39</v>
      </c>
    </row>
    <row r="3" spans="1:8" ht="35.1" customHeight="1" x14ac:dyDescent="0.25">
      <c r="A3" s="34">
        <v>1</v>
      </c>
      <c r="B3" s="172" t="s">
        <v>40</v>
      </c>
      <c r="C3" s="173"/>
      <c r="D3" s="173"/>
      <c r="E3" s="173"/>
      <c r="F3" s="173"/>
      <c r="G3" s="174"/>
      <c r="H3" s="35" t="s">
        <v>41</v>
      </c>
    </row>
    <row r="4" spans="1:8" ht="46.5" customHeight="1" x14ac:dyDescent="0.25">
      <c r="A4" s="175"/>
      <c r="B4" s="36" t="s">
        <v>42</v>
      </c>
      <c r="C4" s="129" t="s">
        <v>43</v>
      </c>
      <c r="D4" s="10" t="s">
        <v>44</v>
      </c>
      <c r="E4" s="8">
        <v>60</v>
      </c>
      <c r="F4" s="37"/>
      <c r="G4" s="37">
        <f t="shared" ref="G4:G8" si="0">E4*F4</f>
        <v>0</v>
      </c>
      <c r="H4" s="38" t="s">
        <v>45</v>
      </c>
    </row>
    <row r="5" spans="1:8" ht="145.5" customHeight="1" x14ac:dyDescent="0.25">
      <c r="A5" s="176"/>
      <c r="B5" s="36" t="s">
        <v>46</v>
      </c>
      <c r="C5" s="129" t="s">
        <v>47</v>
      </c>
      <c r="D5" s="10" t="s">
        <v>48</v>
      </c>
      <c r="E5" s="8">
        <v>5</v>
      </c>
      <c r="F5" s="37"/>
      <c r="G5" s="37">
        <f t="shared" si="0"/>
        <v>0</v>
      </c>
      <c r="H5" s="38" t="s">
        <v>49</v>
      </c>
    </row>
    <row r="6" spans="1:8" ht="33.6" customHeight="1" x14ac:dyDescent="0.25">
      <c r="A6" s="176"/>
      <c r="B6" s="36" t="s">
        <v>50</v>
      </c>
      <c r="C6" s="129" t="s">
        <v>51</v>
      </c>
      <c r="D6" s="10" t="s">
        <v>48</v>
      </c>
      <c r="E6" s="8">
        <v>5</v>
      </c>
      <c r="F6" s="37"/>
      <c r="G6" s="37">
        <f t="shared" si="0"/>
        <v>0</v>
      </c>
      <c r="H6" s="38" t="s">
        <v>52</v>
      </c>
    </row>
    <row r="7" spans="1:8" ht="51.6" customHeight="1" x14ac:dyDescent="0.25">
      <c r="A7" s="176"/>
      <c r="B7" s="36" t="s">
        <v>53</v>
      </c>
      <c r="C7" s="129" t="s">
        <v>54</v>
      </c>
      <c r="D7" s="10" t="s">
        <v>48</v>
      </c>
      <c r="E7" s="8">
        <v>5</v>
      </c>
      <c r="F7" s="37"/>
      <c r="G7" s="37">
        <f t="shared" si="0"/>
        <v>0</v>
      </c>
      <c r="H7" s="38" t="s">
        <v>97</v>
      </c>
    </row>
    <row r="8" spans="1:8" ht="78.95" customHeight="1" x14ac:dyDescent="0.25">
      <c r="A8" s="177"/>
      <c r="B8" s="36" t="s">
        <v>55</v>
      </c>
      <c r="C8" s="129" t="s">
        <v>56</v>
      </c>
      <c r="D8" s="10" t="s">
        <v>44</v>
      </c>
      <c r="E8" s="8">
        <v>80</v>
      </c>
      <c r="F8" s="37"/>
      <c r="G8" s="37">
        <f t="shared" si="0"/>
        <v>0</v>
      </c>
      <c r="H8" s="38" t="s">
        <v>98</v>
      </c>
    </row>
    <row r="9" spans="1:8" ht="32.450000000000003" customHeight="1" x14ac:dyDescent="0.25">
      <c r="A9" s="39">
        <v>2</v>
      </c>
      <c r="B9" s="164" t="s">
        <v>57</v>
      </c>
      <c r="C9" s="165"/>
      <c r="D9" s="178"/>
      <c r="E9" s="178"/>
      <c r="F9" s="178"/>
      <c r="G9" s="179"/>
      <c r="H9" s="40"/>
    </row>
    <row r="10" spans="1:8" ht="36" customHeight="1" x14ac:dyDescent="0.25">
      <c r="A10" s="175"/>
      <c r="B10" s="36" t="s">
        <v>58</v>
      </c>
      <c r="C10" s="129" t="s">
        <v>59</v>
      </c>
      <c r="D10" s="10" t="s">
        <v>44</v>
      </c>
      <c r="E10" s="8">
        <v>60</v>
      </c>
      <c r="F10" s="37"/>
      <c r="G10" s="37">
        <f t="shared" ref="G10:G14" si="1">E10*F10</f>
        <v>0</v>
      </c>
      <c r="H10" s="38" t="s">
        <v>99</v>
      </c>
    </row>
    <row r="11" spans="1:8" ht="35.1" customHeight="1" x14ac:dyDescent="0.25">
      <c r="A11" s="176"/>
      <c r="B11" s="36" t="s">
        <v>60</v>
      </c>
      <c r="C11" s="129" t="s">
        <v>61</v>
      </c>
      <c r="D11" s="10" t="s">
        <v>0</v>
      </c>
      <c r="E11" s="8">
        <v>1</v>
      </c>
      <c r="F11" s="37"/>
      <c r="G11" s="37">
        <f t="shared" si="1"/>
        <v>0</v>
      </c>
      <c r="H11" s="38" t="s">
        <v>62</v>
      </c>
    </row>
    <row r="12" spans="1:8" ht="150.6" customHeight="1" x14ac:dyDescent="0.25">
      <c r="A12" s="176"/>
      <c r="B12" s="36" t="s">
        <v>63</v>
      </c>
      <c r="C12" s="129" t="s">
        <v>64</v>
      </c>
      <c r="D12" s="10" t="s">
        <v>65</v>
      </c>
      <c r="E12" s="8">
        <v>4</v>
      </c>
      <c r="F12" s="37"/>
      <c r="G12" s="37">
        <f t="shared" si="1"/>
        <v>0</v>
      </c>
      <c r="H12" s="38" t="s">
        <v>49</v>
      </c>
    </row>
    <row r="13" spans="1:8" ht="51" customHeight="1" x14ac:dyDescent="0.25">
      <c r="A13" s="176"/>
      <c r="B13" s="36" t="s">
        <v>66</v>
      </c>
      <c r="C13" s="129" t="s">
        <v>67</v>
      </c>
      <c r="D13" s="10" t="s">
        <v>65</v>
      </c>
      <c r="E13" s="8">
        <v>4</v>
      </c>
      <c r="F13" s="37"/>
      <c r="G13" s="37">
        <f t="shared" si="1"/>
        <v>0</v>
      </c>
      <c r="H13" s="38" t="s">
        <v>68</v>
      </c>
    </row>
    <row r="14" spans="1:8" ht="64.5" customHeight="1" x14ac:dyDescent="0.25">
      <c r="A14" s="177"/>
      <c r="B14" s="36" t="s">
        <v>69</v>
      </c>
      <c r="C14" s="129" t="s">
        <v>56</v>
      </c>
      <c r="D14" s="10" t="s">
        <v>44</v>
      </c>
      <c r="E14" s="8">
        <v>140</v>
      </c>
      <c r="F14" s="37"/>
      <c r="G14" s="37">
        <f t="shared" si="1"/>
        <v>0</v>
      </c>
      <c r="H14" s="38" t="s">
        <v>100</v>
      </c>
    </row>
    <row r="15" spans="1:8" ht="30.95" customHeight="1" x14ac:dyDescent="0.25">
      <c r="A15" s="39">
        <v>3</v>
      </c>
      <c r="B15" s="180" t="s">
        <v>70</v>
      </c>
      <c r="C15" s="181"/>
      <c r="D15" s="181"/>
      <c r="E15" s="181"/>
      <c r="F15" s="181"/>
      <c r="G15" s="182"/>
      <c r="H15" s="38" t="s">
        <v>101</v>
      </c>
    </row>
    <row r="16" spans="1:8" ht="39.6" customHeight="1" x14ac:dyDescent="0.25">
      <c r="A16" s="163"/>
      <c r="B16" s="36" t="s">
        <v>71</v>
      </c>
      <c r="C16" s="130" t="s">
        <v>72</v>
      </c>
      <c r="D16" s="10" t="s">
        <v>65</v>
      </c>
      <c r="E16" s="8">
        <v>4</v>
      </c>
      <c r="F16" s="37"/>
      <c r="G16" s="37">
        <f>E16*F16</f>
        <v>0</v>
      </c>
      <c r="H16" s="41" t="s">
        <v>102</v>
      </c>
    </row>
    <row r="17" spans="1:8" ht="49.5" customHeight="1" x14ac:dyDescent="0.25">
      <c r="A17" s="163"/>
      <c r="B17" s="36" t="s">
        <v>73</v>
      </c>
      <c r="C17" s="141" t="s">
        <v>74</v>
      </c>
      <c r="D17" s="10" t="s">
        <v>2</v>
      </c>
      <c r="E17" s="8">
        <v>150</v>
      </c>
      <c r="F17" s="37"/>
      <c r="G17" s="37">
        <f>E17*F17</f>
        <v>0</v>
      </c>
      <c r="H17" s="42" t="s">
        <v>103</v>
      </c>
    </row>
    <row r="18" spans="1:8" ht="32.1" customHeight="1" x14ac:dyDescent="0.25">
      <c r="A18" s="163"/>
      <c r="B18" s="36" t="s">
        <v>75</v>
      </c>
      <c r="C18" s="130" t="s">
        <v>104</v>
      </c>
      <c r="D18" s="10" t="s">
        <v>2</v>
      </c>
      <c r="E18" s="8">
        <v>50</v>
      </c>
      <c r="F18" s="37"/>
      <c r="G18" s="37">
        <f>E18*F18</f>
        <v>0</v>
      </c>
      <c r="H18" s="42" t="s">
        <v>76</v>
      </c>
    </row>
    <row r="19" spans="1:8" ht="45.95" customHeight="1" x14ac:dyDescent="0.25">
      <c r="A19" s="43">
        <v>4</v>
      </c>
      <c r="B19" s="164" t="s">
        <v>77</v>
      </c>
      <c r="C19" s="165"/>
      <c r="D19" s="165"/>
      <c r="E19" s="165"/>
      <c r="F19" s="165"/>
      <c r="G19" s="166"/>
      <c r="H19" s="45" t="s">
        <v>78</v>
      </c>
    </row>
    <row r="20" spans="1:8" ht="44.45" customHeight="1" x14ac:dyDescent="0.25">
      <c r="A20" s="44"/>
      <c r="B20" s="36" t="s">
        <v>79</v>
      </c>
      <c r="C20" s="130" t="s">
        <v>80</v>
      </c>
      <c r="D20" s="10" t="s">
        <v>0</v>
      </c>
      <c r="E20" s="8">
        <v>1</v>
      </c>
      <c r="F20" s="8"/>
      <c r="G20" s="8">
        <f>E20*F20</f>
        <v>0</v>
      </c>
      <c r="H20" s="45" t="s">
        <v>81</v>
      </c>
    </row>
    <row r="21" spans="1:8" ht="113.45" customHeight="1" x14ac:dyDescent="0.25">
      <c r="A21" s="46"/>
      <c r="B21" s="36" t="s">
        <v>82</v>
      </c>
      <c r="C21" s="140" t="s">
        <v>148</v>
      </c>
      <c r="D21" s="10" t="s">
        <v>0</v>
      </c>
      <c r="E21" s="8">
        <v>15</v>
      </c>
      <c r="F21" s="8"/>
      <c r="G21" s="8">
        <f>E21*F21</f>
        <v>0</v>
      </c>
      <c r="H21" s="45" t="s">
        <v>149</v>
      </c>
    </row>
    <row r="22" spans="1:8" ht="49.5" customHeight="1" x14ac:dyDescent="0.25">
      <c r="A22" s="47"/>
      <c r="B22" s="36" t="s">
        <v>83</v>
      </c>
      <c r="C22" s="131" t="s">
        <v>105</v>
      </c>
      <c r="D22" s="48" t="s">
        <v>0</v>
      </c>
      <c r="E22" s="49">
        <v>10</v>
      </c>
      <c r="F22" s="49"/>
      <c r="G22" s="50">
        <f t="shared" ref="G22" si="2">F22*E22</f>
        <v>0</v>
      </c>
      <c r="H22" s="45" t="s">
        <v>106</v>
      </c>
    </row>
    <row r="23" spans="1:8" ht="21.6" customHeight="1" x14ac:dyDescent="0.25">
      <c r="A23" s="39">
        <v>5</v>
      </c>
      <c r="B23" s="164" t="s">
        <v>84</v>
      </c>
      <c r="C23" s="165"/>
      <c r="D23" s="165"/>
      <c r="E23" s="165"/>
      <c r="F23" s="165"/>
      <c r="G23" s="166"/>
      <c r="H23" s="51"/>
    </row>
    <row r="24" spans="1:8" ht="81.95" customHeight="1" x14ac:dyDescent="0.25">
      <c r="A24" s="52"/>
      <c r="B24" s="53" t="s">
        <v>85</v>
      </c>
      <c r="C24" s="132" t="s">
        <v>150</v>
      </c>
      <c r="D24" s="10" t="s">
        <v>2</v>
      </c>
      <c r="E24" s="8">
        <v>500</v>
      </c>
      <c r="F24" s="37"/>
      <c r="G24" s="37">
        <f>E24*F24</f>
        <v>0</v>
      </c>
      <c r="H24" s="42" t="s">
        <v>107</v>
      </c>
    </row>
    <row r="25" spans="1:8" ht="65.45" customHeight="1" x14ac:dyDescent="0.25">
      <c r="A25" s="39"/>
      <c r="B25" s="53" t="s">
        <v>86</v>
      </c>
      <c r="C25" s="132" t="s">
        <v>87</v>
      </c>
      <c r="D25" s="10" t="s">
        <v>2</v>
      </c>
      <c r="E25" s="8">
        <v>100</v>
      </c>
      <c r="F25" s="37"/>
      <c r="G25" s="37">
        <f>E25*F25</f>
        <v>0</v>
      </c>
      <c r="H25" s="42" t="s">
        <v>88</v>
      </c>
    </row>
    <row r="26" spans="1:8" ht="65.45" customHeight="1" x14ac:dyDescent="0.25">
      <c r="A26" s="39"/>
      <c r="B26" s="53" t="s">
        <v>89</v>
      </c>
      <c r="C26" s="132" t="s">
        <v>108</v>
      </c>
      <c r="D26" s="10" t="s">
        <v>2</v>
      </c>
      <c r="E26" s="8">
        <v>250</v>
      </c>
      <c r="F26" s="54"/>
      <c r="G26" s="37">
        <f>E26*F26</f>
        <v>0</v>
      </c>
      <c r="H26" s="38" t="s">
        <v>109</v>
      </c>
    </row>
    <row r="27" spans="1:8" ht="65.45" customHeight="1" x14ac:dyDescent="0.25">
      <c r="A27" s="55"/>
      <c r="B27" s="53" t="s">
        <v>90</v>
      </c>
      <c r="C27" s="133" t="s">
        <v>91</v>
      </c>
      <c r="D27" s="10" t="s">
        <v>0</v>
      </c>
      <c r="E27" s="8">
        <v>1</v>
      </c>
      <c r="F27" s="37"/>
      <c r="G27" s="37">
        <f>E27*F27</f>
        <v>0</v>
      </c>
      <c r="H27" s="56" t="s">
        <v>92</v>
      </c>
    </row>
    <row r="28" spans="1:8" ht="65.45" customHeight="1" thickBot="1" x14ac:dyDescent="0.3">
      <c r="A28" s="55"/>
      <c r="B28" s="57" t="s">
        <v>93</v>
      </c>
      <c r="C28" s="133" t="s">
        <v>110</v>
      </c>
      <c r="D28" s="48" t="s">
        <v>94</v>
      </c>
      <c r="E28" s="49">
        <v>500</v>
      </c>
      <c r="F28" s="54"/>
      <c r="G28" s="54">
        <f>E28*F28</f>
        <v>0</v>
      </c>
      <c r="H28" s="56" t="s">
        <v>111</v>
      </c>
    </row>
    <row r="29" spans="1:8" ht="21.75" thickBot="1" x14ac:dyDescent="0.3">
      <c r="A29" s="58"/>
      <c r="B29" s="59" t="s">
        <v>95</v>
      </c>
      <c r="C29" s="134"/>
      <c r="D29" s="60"/>
      <c r="E29" s="61"/>
      <c r="F29" s="62"/>
      <c r="G29" s="145">
        <f>SUM(G3:G28)</f>
        <v>0</v>
      </c>
      <c r="H29" s="63"/>
    </row>
    <row r="30" spans="1:8" ht="21.75" thickBot="1" x14ac:dyDescent="0.3">
      <c r="A30" s="64"/>
      <c r="B30" s="65" t="s">
        <v>96</v>
      </c>
      <c r="C30" s="135"/>
      <c r="D30" s="66"/>
      <c r="E30" s="67"/>
      <c r="F30" s="68"/>
      <c r="G30" s="146">
        <f>G29*1.21</f>
        <v>0</v>
      </c>
      <c r="H30" s="69"/>
    </row>
    <row r="32" spans="1:8" ht="18.75" x14ac:dyDescent="0.3">
      <c r="A32" s="136" t="s">
        <v>142</v>
      </c>
      <c r="B32" s="137"/>
      <c r="C32" s="138"/>
    </row>
    <row r="33" spans="1:3" ht="18.75" x14ac:dyDescent="0.3">
      <c r="A33" s="139"/>
      <c r="B33" s="137" t="s">
        <v>141</v>
      </c>
      <c r="C33" s="138"/>
    </row>
  </sheetData>
  <mergeCells count="10">
    <mergeCell ref="A16:A18"/>
    <mergeCell ref="B19:G19"/>
    <mergeCell ref="B23:G23"/>
    <mergeCell ref="A1:H1"/>
    <mergeCell ref="B2:C2"/>
    <mergeCell ref="B3:G3"/>
    <mergeCell ref="A4:A8"/>
    <mergeCell ref="B9:G9"/>
    <mergeCell ref="A10:A14"/>
    <mergeCell ref="B15:G15"/>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16" zoomScale="70" zoomScaleNormal="70" workbookViewId="0">
      <selection activeCell="E26" sqref="E26:E38"/>
    </sheetView>
  </sheetViews>
  <sheetFormatPr defaultRowHeight="15" x14ac:dyDescent="0.25"/>
  <cols>
    <col min="1" max="1" width="5.42578125" customWidth="1"/>
    <col min="2" max="2" width="72.140625" style="2" customWidth="1"/>
    <col min="3" max="3" width="12.42578125" customWidth="1"/>
    <col min="4" max="4" width="10.140625" customWidth="1"/>
    <col min="5" max="5" width="9.85546875" customWidth="1"/>
    <col min="6" max="6" width="16.5703125" customWidth="1"/>
  </cols>
  <sheetData>
    <row r="1" spans="1:6" s="1" customFormat="1" ht="35.1" customHeight="1" thickBot="1" x14ac:dyDescent="0.4">
      <c r="A1" s="186" t="s">
        <v>14</v>
      </c>
      <c r="B1" s="187"/>
      <c r="C1" s="187"/>
      <c r="D1" s="187"/>
      <c r="E1" s="187"/>
      <c r="F1" s="187"/>
    </row>
    <row r="2" spans="1:6" ht="35.1" customHeight="1" thickBot="1" x14ac:dyDescent="0.3">
      <c r="A2" s="94" t="s">
        <v>15</v>
      </c>
      <c r="B2" s="87" t="s">
        <v>1</v>
      </c>
      <c r="C2" s="117" t="s">
        <v>16</v>
      </c>
      <c r="D2" s="117" t="s">
        <v>17</v>
      </c>
      <c r="E2" s="117" t="s">
        <v>18</v>
      </c>
      <c r="F2" s="118" t="s">
        <v>19</v>
      </c>
    </row>
    <row r="3" spans="1:6" ht="24.95" customHeight="1" thickBot="1" x14ac:dyDescent="0.4">
      <c r="A3" s="3"/>
      <c r="B3" s="188" t="s">
        <v>20</v>
      </c>
      <c r="C3" s="189"/>
      <c r="D3" s="189"/>
      <c r="E3" s="189"/>
      <c r="F3" s="190"/>
    </row>
    <row r="4" spans="1:6" ht="39.6" customHeight="1" x14ac:dyDescent="0.25">
      <c r="A4" s="151">
        <v>1</v>
      </c>
      <c r="B4" s="152" t="s">
        <v>151</v>
      </c>
      <c r="C4" s="10" t="s">
        <v>2</v>
      </c>
      <c r="D4" s="8">
        <v>180</v>
      </c>
      <c r="E4" s="8"/>
      <c r="F4" s="9">
        <f t="shared" ref="F4" si="0">E4*D4</f>
        <v>0</v>
      </c>
    </row>
    <row r="5" spans="1:6" ht="36" customHeight="1" x14ac:dyDescent="0.25">
      <c r="A5" s="4">
        <v>2</v>
      </c>
      <c r="B5" s="115" t="s">
        <v>144</v>
      </c>
      <c r="C5" s="5" t="s">
        <v>21</v>
      </c>
      <c r="D5" s="6">
        <v>300</v>
      </c>
      <c r="E5" s="6"/>
      <c r="F5" s="7">
        <f>E5*D5</f>
        <v>0</v>
      </c>
    </row>
    <row r="6" spans="1:6" ht="28.5" customHeight="1" x14ac:dyDescent="0.25">
      <c r="A6" s="4">
        <v>3</v>
      </c>
      <c r="B6" s="126" t="s">
        <v>145</v>
      </c>
      <c r="C6" s="123" t="s">
        <v>21</v>
      </c>
      <c r="D6" s="122">
        <v>180</v>
      </c>
      <c r="E6" s="122"/>
      <c r="F6" s="127">
        <f>E6*D6</f>
        <v>0</v>
      </c>
    </row>
    <row r="7" spans="1:6" ht="28.5" customHeight="1" x14ac:dyDescent="0.25">
      <c r="A7" s="4">
        <v>4</v>
      </c>
      <c r="B7" s="125" t="s">
        <v>152</v>
      </c>
      <c r="C7" s="123" t="s">
        <v>22</v>
      </c>
      <c r="D7" s="122">
        <v>4</v>
      </c>
      <c r="E7" s="122"/>
      <c r="F7" s="20">
        <f t="shared" ref="F7:F24" si="1">E7*D7</f>
        <v>0</v>
      </c>
    </row>
    <row r="8" spans="1:6" ht="81" customHeight="1" x14ac:dyDescent="0.25">
      <c r="A8" s="4">
        <v>5</v>
      </c>
      <c r="B8" s="159" t="s">
        <v>127</v>
      </c>
      <c r="C8" s="17" t="s">
        <v>0</v>
      </c>
      <c r="D8" s="18">
        <v>10</v>
      </c>
      <c r="E8" s="18"/>
      <c r="F8" s="20">
        <f t="shared" ref="F8" si="2">E8*D8</f>
        <v>0</v>
      </c>
    </row>
    <row r="9" spans="1:6" ht="29.1" customHeight="1" x14ac:dyDescent="0.25">
      <c r="A9" s="4">
        <v>6</v>
      </c>
      <c r="B9" s="91" t="s">
        <v>23</v>
      </c>
      <c r="C9" s="17" t="s">
        <v>0</v>
      </c>
      <c r="D9" s="18">
        <v>6</v>
      </c>
      <c r="E9" s="18"/>
      <c r="F9" s="20">
        <f t="shared" si="1"/>
        <v>0</v>
      </c>
    </row>
    <row r="10" spans="1:6" ht="96.95" customHeight="1" x14ac:dyDescent="0.25">
      <c r="A10" s="4">
        <v>7</v>
      </c>
      <c r="B10" s="88" t="s">
        <v>162</v>
      </c>
      <c r="C10" s="10" t="s">
        <v>0</v>
      </c>
      <c r="D10" s="8">
        <v>130</v>
      </c>
      <c r="E10" s="8"/>
      <c r="F10" s="9">
        <f t="shared" si="1"/>
        <v>0</v>
      </c>
    </row>
    <row r="11" spans="1:6" ht="38.450000000000003" customHeight="1" x14ac:dyDescent="0.25">
      <c r="A11" s="4">
        <v>8</v>
      </c>
      <c r="B11" s="83" t="s">
        <v>13</v>
      </c>
      <c r="C11" s="10" t="s">
        <v>0</v>
      </c>
      <c r="D11" s="8">
        <v>20</v>
      </c>
      <c r="E11" s="8"/>
      <c r="F11" s="9">
        <f t="shared" si="1"/>
        <v>0</v>
      </c>
    </row>
    <row r="12" spans="1:6" ht="24.95" customHeight="1" x14ac:dyDescent="0.25">
      <c r="A12" s="4">
        <v>9</v>
      </c>
      <c r="B12" s="88" t="s">
        <v>24</v>
      </c>
      <c r="C12" s="10" t="s">
        <v>0</v>
      </c>
      <c r="D12" s="8">
        <v>100</v>
      </c>
      <c r="E12" s="8"/>
      <c r="F12" s="9">
        <f t="shared" si="1"/>
        <v>0</v>
      </c>
    </row>
    <row r="13" spans="1:6" ht="30.95" customHeight="1" x14ac:dyDescent="0.25">
      <c r="A13" s="4">
        <v>10</v>
      </c>
      <c r="B13" s="91" t="s">
        <v>153</v>
      </c>
      <c r="C13" s="17" t="s">
        <v>0</v>
      </c>
      <c r="D13" s="122">
        <v>200</v>
      </c>
      <c r="E13" s="122"/>
      <c r="F13" s="20">
        <f t="shared" si="1"/>
        <v>0</v>
      </c>
    </row>
    <row r="14" spans="1:6" ht="35.1" customHeight="1" x14ac:dyDescent="0.25">
      <c r="A14" s="4">
        <v>11</v>
      </c>
      <c r="B14" s="148" t="s">
        <v>140</v>
      </c>
      <c r="C14" s="10" t="s">
        <v>0</v>
      </c>
      <c r="D14" s="8">
        <v>20</v>
      </c>
      <c r="E14" s="8"/>
      <c r="F14" s="9">
        <f t="shared" si="1"/>
        <v>0</v>
      </c>
    </row>
    <row r="15" spans="1:6" ht="36" customHeight="1" x14ac:dyDescent="0.25">
      <c r="A15" s="4">
        <v>12</v>
      </c>
      <c r="B15" s="115" t="s">
        <v>7</v>
      </c>
      <c r="C15" s="10" t="s">
        <v>0</v>
      </c>
      <c r="D15" s="8">
        <v>45</v>
      </c>
      <c r="E15" s="11"/>
      <c r="F15" s="9">
        <f t="shared" si="1"/>
        <v>0</v>
      </c>
    </row>
    <row r="16" spans="1:6" ht="48.6" customHeight="1" x14ac:dyDescent="0.25">
      <c r="A16" s="4">
        <v>13</v>
      </c>
      <c r="B16" s="89" t="s">
        <v>8</v>
      </c>
      <c r="C16" s="10" t="s">
        <v>0</v>
      </c>
      <c r="D16" s="8">
        <v>20</v>
      </c>
      <c r="E16" s="11"/>
      <c r="F16" s="9">
        <f t="shared" si="1"/>
        <v>0</v>
      </c>
    </row>
    <row r="17" spans="1:6" ht="30" customHeight="1" x14ac:dyDescent="0.25">
      <c r="A17" s="4">
        <v>14</v>
      </c>
      <c r="B17" s="83" t="s">
        <v>129</v>
      </c>
      <c r="C17" s="10" t="s">
        <v>0</v>
      </c>
      <c r="D17" s="8">
        <v>80</v>
      </c>
      <c r="E17" s="11"/>
      <c r="F17" s="9">
        <f t="shared" si="1"/>
        <v>0</v>
      </c>
    </row>
    <row r="18" spans="1:6" ht="32.450000000000003" customHeight="1" x14ac:dyDescent="0.25">
      <c r="A18" s="4">
        <v>15</v>
      </c>
      <c r="B18" s="82" t="s">
        <v>5</v>
      </c>
      <c r="C18" s="10" t="s">
        <v>0</v>
      </c>
      <c r="D18" s="8">
        <v>200</v>
      </c>
      <c r="E18" s="8"/>
      <c r="F18" s="9">
        <f t="shared" si="1"/>
        <v>0</v>
      </c>
    </row>
    <row r="19" spans="1:6" ht="32.1" customHeight="1" x14ac:dyDescent="0.25">
      <c r="A19" s="4">
        <v>16</v>
      </c>
      <c r="B19" s="82" t="s">
        <v>128</v>
      </c>
      <c r="C19" s="10" t="s">
        <v>0</v>
      </c>
      <c r="D19" s="8">
        <v>80</v>
      </c>
      <c r="E19" s="8"/>
      <c r="F19" s="9">
        <f t="shared" si="1"/>
        <v>0</v>
      </c>
    </row>
    <row r="20" spans="1:6" ht="32.450000000000003" customHeight="1" x14ac:dyDescent="0.25">
      <c r="A20" s="4">
        <v>17</v>
      </c>
      <c r="B20" s="124" t="s">
        <v>158</v>
      </c>
      <c r="C20" s="17" t="s">
        <v>164</v>
      </c>
      <c r="D20" s="12">
        <v>2</v>
      </c>
      <c r="E20" s="128"/>
      <c r="F20" s="13">
        <f t="shared" si="1"/>
        <v>0</v>
      </c>
    </row>
    <row r="21" spans="1:6" ht="48" customHeight="1" x14ac:dyDescent="0.25">
      <c r="A21" s="4">
        <v>18</v>
      </c>
      <c r="B21" s="95" t="s">
        <v>157</v>
      </c>
      <c r="C21" s="17" t="s">
        <v>164</v>
      </c>
      <c r="D21" s="12">
        <v>4</v>
      </c>
      <c r="E21" s="128"/>
      <c r="F21" s="13">
        <f t="shared" si="1"/>
        <v>0</v>
      </c>
    </row>
    <row r="22" spans="1:6" ht="33.950000000000003" customHeight="1" x14ac:dyDescent="0.25">
      <c r="A22" s="4">
        <v>19</v>
      </c>
      <c r="B22" s="96" t="s">
        <v>161</v>
      </c>
      <c r="C22" s="10" t="s">
        <v>154</v>
      </c>
      <c r="D22" s="8">
        <v>40</v>
      </c>
      <c r="E22" s="11"/>
      <c r="F22" s="9">
        <f t="shared" si="1"/>
        <v>0</v>
      </c>
    </row>
    <row r="23" spans="1:6" ht="23.45" customHeight="1" x14ac:dyDescent="0.25">
      <c r="A23" s="4">
        <v>20</v>
      </c>
      <c r="B23" s="90" t="s">
        <v>25</v>
      </c>
      <c r="C23" s="10" t="s">
        <v>21</v>
      </c>
      <c r="D23" s="8">
        <v>80</v>
      </c>
      <c r="E23" s="8"/>
      <c r="F23" s="14">
        <f t="shared" si="1"/>
        <v>0</v>
      </c>
    </row>
    <row r="24" spans="1:6" ht="21" customHeight="1" thickBot="1" x14ac:dyDescent="0.3">
      <c r="A24" s="4">
        <v>21</v>
      </c>
      <c r="B24" s="119" t="s">
        <v>26</v>
      </c>
      <c r="C24" s="120" t="s">
        <v>0</v>
      </c>
      <c r="D24" s="121">
        <v>1</v>
      </c>
      <c r="E24" s="121"/>
      <c r="F24" s="13">
        <f t="shared" si="1"/>
        <v>0</v>
      </c>
    </row>
    <row r="25" spans="1:6" ht="21.6" customHeight="1" thickBot="1" x14ac:dyDescent="0.3">
      <c r="A25" s="15"/>
      <c r="B25" s="183" t="s">
        <v>27</v>
      </c>
      <c r="C25" s="184"/>
      <c r="D25" s="184"/>
      <c r="E25" s="184"/>
      <c r="F25" s="185"/>
    </row>
    <row r="26" spans="1:6" ht="31.5" x14ac:dyDescent="0.25">
      <c r="A26" s="4">
        <v>22</v>
      </c>
      <c r="B26" s="97" t="s">
        <v>3</v>
      </c>
      <c r="C26" s="79" t="s">
        <v>0</v>
      </c>
      <c r="D26" s="98">
        <f>SUM(D8:D11,D22)</f>
        <v>206</v>
      </c>
      <c r="E26" s="98"/>
      <c r="F26" s="99">
        <f>E26*D26</f>
        <v>0</v>
      </c>
    </row>
    <row r="27" spans="1:6" ht="15.75" x14ac:dyDescent="0.25">
      <c r="A27" s="4">
        <v>23</v>
      </c>
      <c r="B27" s="88" t="s">
        <v>28</v>
      </c>
      <c r="C27" s="10" t="s">
        <v>0</v>
      </c>
      <c r="D27" s="6">
        <v>5</v>
      </c>
      <c r="E27" s="16"/>
      <c r="F27" s="9">
        <f t="shared" ref="F27:F38" si="3">E27*D27</f>
        <v>0</v>
      </c>
    </row>
    <row r="28" spans="1:6" ht="31.5" x14ac:dyDescent="0.25">
      <c r="A28" s="4">
        <v>24</v>
      </c>
      <c r="B28" s="90" t="s">
        <v>4</v>
      </c>
      <c r="C28" s="10" t="s">
        <v>0</v>
      </c>
      <c r="D28" s="8">
        <v>150</v>
      </c>
      <c r="E28" s="11"/>
      <c r="F28" s="9">
        <f t="shared" si="3"/>
        <v>0</v>
      </c>
    </row>
    <row r="29" spans="1:6" ht="31.5" x14ac:dyDescent="0.25">
      <c r="A29" s="4">
        <v>25</v>
      </c>
      <c r="B29" s="89" t="s">
        <v>132</v>
      </c>
      <c r="C29" s="10" t="s">
        <v>0</v>
      </c>
      <c r="D29" s="8">
        <v>20</v>
      </c>
      <c r="E29" s="11"/>
      <c r="F29" s="9">
        <f t="shared" si="3"/>
        <v>0</v>
      </c>
    </row>
    <row r="30" spans="1:6" ht="15.75" x14ac:dyDescent="0.25">
      <c r="A30" s="4">
        <v>26</v>
      </c>
      <c r="B30" s="89" t="s">
        <v>11</v>
      </c>
      <c r="C30" s="10" t="s">
        <v>0</v>
      </c>
      <c r="D30" s="8">
        <v>30</v>
      </c>
      <c r="E30" s="11"/>
      <c r="F30" s="9">
        <f t="shared" si="3"/>
        <v>0</v>
      </c>
    </row>
    <row r="31" spans="1:6" ht="31.5" x14ac:dyDescent="0.25">
      <c r="A31" s="4">
        <v>27</v>
      </c>
      <c r="B31" s="89" t="s">
        <v>130</v>
      </c>
      <c r="C31" s="10" t="s">
        <v>6</v>
      </c>
      <c r="D31" s="8">
        <v>20</v>
      </c>
      <c r="E31" s="11"/>
      <c r="F31" s="9">
        <f t="shared" si="3"/>
        <v>0</v>
      </c>
    </row>
    <row r="32" spans="1:6" ht="47.25" x14ac:dyDescent="0.25">
      <c r="A32" s="4">
        <v>28</v>
      </c>
      <c r="B32" s="89" t="s">
        <v>131</v>
      </c>
      <c r="C32" s="10" t="s">
        <v>29</v>
      </c>
      <c r="D32" s="8">
        <v>15</v>
      </c>
      <c r="E32" s="11"/>
      <c r="F32" s="9">
        <f t="shared" si="3"/>
        <v>0</v>
      </c>
    </row>
    <row r="33" spans="1:6" ht="27" customHeight="1" x14ac:dyDescent="0.25">
      <c r="A33" s="4">
        <v>29</v>
      </c>
      <c r="B33" s="88" t="s">
        <v>147</v>
      </c>
      <c r="C33" s="10" t="s">
        <v>0</v>
      </c>
      <c r="D33" s="8">
        <v>6</v>
      </c>
      <c r="E33" s="8"/>
      <c r="F33" s="9">
        <f t="shared" si="3"/>
        <v>0</v>
      </c>
    </row>
    <row r="34" spans="1:6" ht="31.5" x14ac:dyDescent="0.25">
      <c r="A34" s="4">
        <v>30</v>
      </c>
      <c r="B34" s="88" t="s">
        <v>30</v>
      </c>
      <c r="C34" s="10" t="s">
        <v>0</v>
      </c>
      <c r="D34" s="8">
        <v>20</v>
      </c>
      <c r="E34" s="8"/>
      <c r="F34" s="9">
        <f t="shared" si="3"/>
        <v>0</v>
      </c>
    </row>
    <row r="35" spans="1:6" ht="47.25" x14ac:dyDescent="0.25">
      <c r="A35" s="4">
        <v>31</v>
      </c>
      <c r="B35" s="91" t="s">
        <v>143</v>
      </c>
      <c r="C35" s="17" t="s">
        <v>164</v>
      </c>
      <c r="D35" s="18">
        <v>2</v>
      </c>
      <c r="E35" s="19"/>
      <c r="F35" s="20">
        <f t="shared" ref="F35" si="4">E35*D35</f>
        <v>0</v>
      </c>
    </row>
    <row r="36" spans="1:6" ht="51.6" customHeight="1" x14ac:dyDescent="0.25">
      <c r="A36" s="4">
        <v>32</v>
      </c>
      <c r="B36" s="91" t="s">
        <v>163</v>
      </c>
      <c r="C36" s="17" t="s">
        <v>164</v>
      </c>
      <c r="D36" s="18">
        <v>2</v>
      </c>
      <c r="E36" s="19"/>
      <c r="F36" s="20">
        <f t="shared" si="3"/>
        <v>0</v>
      </c>
    </row>
    <row r="37" spans="1:6" ht="31.5" x14ac:dyDescent="0.25">
      <c r="A37" s="4">
        <v>33</v>
      </c>
      <c r="B37" s="88" t="s">
        <v>31</v>
      </c>
      <c r="C37" s="10" t="s">
        <v>0</v>
      </c>
      <c r="D37" s="8">
        <f>D12</f>
        <v>100</v>
      </c>
      <c r="E37" s="8"/>
      <c r="F37" s="9">
        <f>E37*D38</f>
        <v>0</v>
      </c>
    </row>
    <row r="38" spans="1:6" ht="32.25" thickBot="1" x14ac:dyDescent="0.3">
      <c r="A38" s="4">
        <v>34</v>
      </c>
      <c r="B38" s="88" t="s">
        <v>32</v>
      </c>
      <c r="C38" s="10" t="s">
        <v>0</v>
      </c>
      <c r="D38" s="8">
        <v>5</v>
      </c>
      <c r="E38" s="8"/>
      <c r="F38" s="9">
        <f t="shared" si="3"/>
        <v>0</v>
      </c>
    </row>
    <row r="39" spans="1:6" ht="21" x14ac:dyDescent="0.25">
      <c r="A39" s="85"/>
      <c r="B39" s="92" t="s">
        <v>33</v>
      </c>
      <c r="C39" s="22"/>
      <c r="D39" s="23"/>
      <c r="E39" s="24"/>
      <c r="F39" s="25">
        <f>SUM(F4:F38)</f>
        <v>0</v>
      </c>
    </row>
    <row r="40" spans="1:6" ht="21.75" thickBot="1" x14ac:dyDescent="0.3">
      <c r="A40" s="86"/>
      <c r="B40" s="93" t="s">
        <v>34</v>
      </c>
      <c r="C40" s="27"/>
      <c r="D40" s="28"/>
      <c r="E40" s="29"/>
      <c r="F40" s="30">
        <f>F39*1.21</f>
        <v>0</v>
      </c>
    </row>
    <row r="42" spans="1:6" ht="18.75" x14ac:dyDescent="0.3">
      <c r="A42" s="136" t="s">
        <v>142</v>
      </c>
      <c r="B42" s="137"/>
      <c r="C42" s="138"/>
    </row>
    <row r="43" spans="1:6" ht="18.75" x14ac:dyDescent="0.3">
      <c r="A43" s="139"/>
      <c r="B43" s="137" t="s">
        <v>141</v>
      </c>
      <c r="C43" s="138"/>
    </row>
  </sheetData>
  <mergeCells count="3">
    <mergeCell ref="B25:F25"/>
    <mergeCell ref="A1:F1"/>
    <mergeCell ref="B3:F3"/>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70" zoomScaleNormal="70" workbookViewId="0">
      <selection activeCell="E3" sqref="E3:E12"/>
    </sheetView>
  </sheetViews>
  <sheetFormatPr defaultRowHeight="15" x14ac:dyDescent="0.25"/>
  <cols>
    <col min="2" max="2" width="72.140625" style="2" customWidth="1"/>
    <col min="3" max="3" width="16.85546875" customWidth="1"/>
    <col min="4" max="4" width="10.140625" customWidth="1"/>
    <col min="5" max="5" width="9.85546875" customWidth="1"/>
    <col min="6" max="6" width="12.42578125" customWidth="1"/>
    <col min="7" max="7" width="54.85546875" customWidth="1"/>
  </cols>
  <sheetData>
    <row r="1" spans="1:7" s="1" customFormat="1" ht="35.1" customHeight="1" thickBot="1" x14ac:dyDescent="0.4">
      <c r="A1" s="191" t="s">
        <v>112</v>
      </c>
      <c r="B1" s="192"/>
      <c r="C1" s="192"/>
      <c r="D1" s="192"/>
      <c r="E1" s="192"/>
      <c r="F1" s="192"/>
      <c r="G1" s="193"/>
    </row>
    <row r="2" spans="1:7" ht="35.1" customHeight="1" x14ac:dyDescent="0.25">
      <c r="A2" s="81"/>
      <c r="B2" s="78" t="s">
        <v>1</v>
      </c>
      <c r="C2" s="79" t="s">
        <v>16</v>
      </c>
      <c r="D2" s="80" t="s">
        <v>17</v>
      </c>
      <c r="E2" s="80" t="s">
        <v>18</v>
      </c>
      <c r="F2" s="80" t="s">
        <v>19</v>
      </c>
      <c r="G2" s="71" t="s">
        <v>113</v>
      </c>
    </row>
    <row r="3" spans="1:7" ht="35.1" customHeight="1" x14ac:dyDescent="0.25">
      <c r="A3" s="142">
        <v>1</v>
      </c>
      <c r="B3" s="149" t="s">
        <v>114</v>
      </c>
      <c r="C3" s="17" t="s">
        <v>2</v>
      </c>
      <c r="D3" s="18">
        <v>120</v>
      </c>
      <c r="E3" s="18"/>
      <c r="F3" s="143">
        <f t="shared" ref="F3:F4" si="0">E3*D3</f>
        <v>0</v>
      </c>
      <c r="G3" s="72" t="s">
        <v>115</v>
      </c>
    </row>
    <row r="4" spans="1:7" ht="35.1" customHeight="1" x14ac:dyDescent="0.25">
      <c r="A4" s="142">
        <v>2</v>
      </c>
      <c r="B4" s="130" t="s">
        <v>160</v>
      </c>
      <c r="C4" s="17" t="s">
        <v>0</v>
      </c>
      <c r="D4" s="18">
        <v>16</v>
      </c>
      <c r="E4" s="18"/>
      <c r="F4" s="143">
        <f t="shared" si="0"/>
        <v>0</v>
      </c>
      <c r="G4" s="72" t="s">
        <v>116</v>
      </c>
    </row>
    <row r="5" spans="1:7" ht="83.45" customHeight="1" x14ac:dyDescent="0.25">
      <c r="A5" s="142">
        <v>3</v>
      </c>
      <c r="B5" s="129" t="s">
        <v>117</v>
      </c>
      <c r="C5" s="17" t="s">
        <v>0</v>
      </c>
      <c r="D5" s="18">
        <v>1</v>
      </c>
      <c r="E5" s="144"/>
      <c r="F5" s="144">
        <f t="shared" ref="F5:F11" si="1">D5*E5</f>
        <v>0</v>
      </c>
      <c r="G5" s="41" t="s">
        <v>118</v>
      </c>
    </row>
    <row r="6" spans="1:7" ht="36.950000000000003" customHeight="1" x14ac:dyDescent="0.25">
      <c r="A6" s="114">
        <v>4</v>
      </c>
      <c r="B6" s="77" t="s">
        <v>124</v>
      </c>
      <c r="C6" s="10" t="s">
        <v>44</v>
      </c>
      <c r="D6" s="8">
        <v>100</v>
      </c>
      <c r="E6" s="11"/>
      <c r="F6" s="37">
        <f t="shared" si="1"/>
        <v>0</v>
      </c>
      <c r="G6" s="41" t="s">
        <v>119</v>
      </c>
    </row>
    <row r="7" spans="1:7" ht="29.1" customHeight="1" x14ac:dyDescent="0.25">
      <c r="A7" s="114">
        <v>5</v>
      </c>
      <c r="B7" s="77" t="s">
        <v>9</v>
      </c>
      <c r="C7" s="10" t="s">
        <v>10</v>
      </c>
      <c r="D7" s="8">
        <v>25</v>
      </c>
      <c r="E7" s="11"/>
      <c r="F7" s="37">
        <f t="shared" si="1"/>
        <v>0</v>
      </c>
      <c r="G7" s="41"/>
    </row>
    <row r="8" spans="1:7" ht="24.6" customHeight="1" x14ac:dyDescent="0.25">
      <c r="A8" s="116">
        <v>6</v>
      </c>
      <c r="B8" s="77" t="s">
        <v>125</v>
      </c>
      <c r="C8" s="10" t="s">
        <v>10</v>
      </c>
      <c r="D8" s="8">
        <v>8</v>
      </c>
      <c r="E8" s="11"/>
      <c r="F8" s="37">
        <f t="shared" si="1"/>
        <v>0</v>
      </c>
      <c r="G8" s="41"/>
    </row>
    <row r="9" spans="1:7" ht="24.6" customHeight="1" x14ac:dyDescent="0.25">
      <c r="A9" s="116">
        <v>7</v>
      </c>
      <c r="B9" s="77" t="s">
        <v>126</v>
      </c>
      <c r="C9" s="10" t="s">
        <v>10</v>
      </c>
      <c r="D9" s="8">
        <v>30</v>
      </c>
      <c r="E9" s="11"/>
      <c r="F9" s="37">
        <f t="shared" si="1"/>
        <v>0</v>
      </c>
      <c r="G9" s="41"/>
    </row>
    <row r="10" spans="1:7" ht="35.1" customHeight="1" x14ac:dyDescent="0.25">
      <c r="A10" s="116">
        <v>8</v>
      </c>
      <c r="B10" s="77" t="s">
        <v>12</v>
      </c>
      <c r="C10" s="10" t="s">
        <v>10</v>
      </c>
      <c r="D10" s="8">
        <v>25</v>
      </c>
      <c r="E10" s="8"/>
      <c r="F10" s="37">
        <f t="shared" si="1"/>
        <v>0</v>
      </c>
      <c r="G10" s="194" t="s">
        <v>120</v>
      </c>
    </row>
    <row r="11" spans="1:7" ht="39" customHeight="1" x14ac:dyDescent="0.25">
      <c r="A11" s="116">
        <v>9</v>
      </c>
      <c r="B11" s="77" t="s">
        <v>121</v>
      </c>
      <c r="C11" s="10" t="s">
        <v>10</v>
      </c>
      <c r="D11" s="8">
        <v>6</v>
      </c>
      <c r="E11" s="8"/>
      <c r="F11" s="37">
        <f t="shared" si="1"/>
        <v>0</v>
      </c>
      <c r="G11" s="195"/>
    </row>
    <row r="12" spans="1:7" ht="81.95" customHeight="1" thickBot="1" x14ac:dyDescent="0.3">
      <c r="A12" s="116">
        <v>10</v>
      </c>
      <c r="B12" s="156" t="s">
        <v>156</v>
      </c>
      <c r="C12" s="150" t="s">
        <v>155</v>
      </c>
      <c r="D12" s="157">
        <v>0.25</v>
      </c>
      <c r="E12" s="153"/>
      <c r="F12" s="158">
        <f>('Statika dle kap. 3.2'!G29+'Diagnostika dle kap.3.3'!F39)*D12</f>
        <v>0</v>
      </c>
      <c r="G12" s="154"/>
    </row>
    <row r="13" spans="1:7" ht="23.1" customHeight="1" x14ac:dyDescent="0.25">
      <c r="A13" s="100">
        <v>11</v>
      </c>
      <c r="B13" s="21" t="s">
        <v>122</v>
      </c>
      <c r="C13" s="22"/>
      <c r="D13" s="23"/>
      <c r="E13" s="24"/>
      <c r="F13" s="70">
        <f>SUM(F3:F12)</f>
        <v>0</v>
      </c>
      <c r="G13" s="73"/>
    </row>
    <row r="14" spans="1:7" ht="23.1" customHeight="1" thickBot="1" x14ac:dyDescent="0.3">
      <c r="A14" s="74">
        <v>12</v>
      </c>
      <c r="B14" s="26" t="s">
        <v>123</v>
      </c>
      <c r="C14" s="27"/>
      <c r="D14" s="28"/>
      <c r="E14" s="29"/>
      <c r="F14" s="75">
        <f>F13*1.21</f>
        <v>0</v>
      </c>
      <c r="G14" s="76"/>
    </row>
    <row r="17" spans="1:3" ht="18.600000000000001" x14ac:dyDescent="0.45">
      <c r="A17" s="136" t="s">
        <v>142</v>
      </c>
      <c r="B17" s="137"/>
      <c r="C17" s="138"/>
    </row>
    <row r="18" spans="1:3" ht="18.75" x14ac:dyDescent="0.3">
      <c r="A18" s="139"/>
      <c r="B18" s="137" t="s">
        <v>141</v>
      </c>
      <c r="C18" s="138"/>
    </row>
    <row r="19" spans="1:3" ht="18.600000000000001" x14ac:dyDescent="0.45">
      <c r="B19" s="155"/>
    </row>
  </sheetData>
  <mergeCells count="2">
    <mergeCell ref="A1:G1"/>
    <mergeCell ref="G10:G11"/>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5" x14ac:dyDescent="0.25"/>
  <sheetData>
    <row r="1" spans="1:1" x14ac:dyDescent="0.25">
      <c r="A1" t="s">
        <v>146</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Rekapitulace</vt:lpstr>
      <vt:lpstr>Statika dle kap. 3.2</vt:lpstr>
      <vt:lpstr>Diagnostika dle kap.3.3</vt:lpstr>
      <vt:lpstr>Související náklady</vt:lpstr>
      <vt:lpstr>List5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Honzátková Kateřina</cp:lastModifiedBy>
  <dcterms:created xsi:type="dcterms:W3CDTF">2020-01-25T08:16:14Z</dcterms:created>
  <dcterms:modified xsi:type="dcterms:W3CDTF">2020-12-03T10:27:14Z</dcterms:modified>
</cp:coreProperties>
</file>